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a.siedlaczek\Desktop\Wyniki UZUPEŁNIĆ\"/>
    </mc:Choice>
  </mc:AlternateContent>
  <bookViews>
    <workbookView xWindow="0" yWindow="0" windowWidth="17652" windowHeight="6468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externalReferences>
    <externalReference r:id="rId9"/>
    <externalReference r:id="rId10"/>
  </externalReferences>
  <definedNames>
    <definedName name="_Hlk244493076" localSheetId="2">Bilans!#REF!</definedName>
    <definedName name="_Toc291585409" localSheetId="3">'Cash flow'!#REF!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7" l="1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23" i="7"/>
  <c r="P24" i="7"/>
  <c r="P25" i="7"/>
  <c r="P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1" i="7"/>
  <c r="O23" i="7"/>
  <c r="O24" i="7"/>
  <c r="O25" i="7"/>
  <c r="O4" i="7"/>
  <c r="S33" i="1"/>
  <c r="S34" i="1"/>
  <c r="L34" i="1"/>
  <c r="L33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5" i="1"/>
  <c r="M6" i="1"/>
  <c r="M7" i="1"/>
  <c r="M8" i="1"/>
  <c r="S8" i="1" s="1"/>
  <c r="M9" i="1"/>
  <c r="S9" i="1" s="1"/>
  <c r="M10" i="1"/>
  <c r="M11" i="1"/>
  <c r="M12" i="1"/>
  <c r="S12" i="1" s="1"/>
  <c r="M13" i="1"/>
  <c r="S13" i="1" s="1"/>
  <c r="M14" i="1"/>
  <c r="M15" i="1"/>
  <c r="M16" i="1"/>
  <c r="S16" i="1" s="1"/>
  <c r="M17" i="1"/>
  <c r="S17" i="1" s="1"/>
  <c r="M18" i="1"/>
  <c r="M19" i="1"/>
  <c r="M20" i="1"/>
  <c r="S20" i="1" s="1"/>
  <c r="M21" i="1"/>
  <c r="S21" i="1" s="1"/>
  <c r="M22" i="1"/>
  <c r="M23" i="1"/>
  <c r="M24" i="1"/>
  <c r="S24" i="1" s="1"/>
  <c r="M25" i="1"/>
  <c r="S25" i="1" s="1"/>
  <c r="M26" i="1"/>
  <c r="M27" i="1"/>
  <c r="M28" i="1"/>
  <c r="S28" i="1" s="1"/>
  <c r="M29" i="1"/>
  <c r="S29" i="1" s="1"/>
  <c r="M30" i="1"/>
  <c r="M31" i="1"/>
  <c r="M5" i="1"/>
  <c r="S5" i="1" s="1"/>
  <c r="S6" i="1"/>
  <c r="S7" i="1"/>
  <c r="S10" i="1"/>
  <c r="S11" i="1"/>
  <c r="S14" i="1"/>
  <c r="S15" i="1"/>
  <c r="S18" i="1"/>
  <c r="S19" i="1"/>
  <c r="S22" i="1"/>
  <c r="S23" i="1"/>
  <c r="S26" i="1"/>
  <c r="S27" i="1"/>
  <c r="S30" i="1"/>
  <c r="S31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5" i="1"/>
  <c r="Q54" i="2" l="1"/>
</calcChain>
</file>

<file path=xl/sharedStrings.xml><?xml version="1.0" encoding="utf-8"?>
<sst xmlns="http://schemas.openxmlformats.org/spreadsheetml/2006/main" count="462" uniqueCount="216">
  <si>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</si>
  <si>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</si>
  <si>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</si>
  <si>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</si>
  <si>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</si>
  <si>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</si>
  <si>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</si>
  <si>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</si>
  <si>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</si>
  <si>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</si>
  <si>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</si>
  <si>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</si>
  <si>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</si>
  <si>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</si>
  <si>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</si>
  <si>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</si>
  <si>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</si>
  <si>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</si>
  <si>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Zysk/(strata) netto z działalności zaniechanej**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</si>
  <si>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</si>
  <si>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</si>
  <si>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</si>
  <si>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</si>
  <si>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</si>
  <si>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</si>
  <si>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</si>
  <si>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</si>
  <si>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</si>
  <si>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</si>
  <si>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</si>
  <si>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</si>
  <si>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</si>
  <si>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</si>
  <si>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</si>
  <si>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</si>
  <si>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</si>
  <si>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</si>
  <si>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</si>
  <si>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</si>
  <si>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</si>
  <si>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</si>
  <si>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</si>
  <si>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</si>
  <si>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Inwestycje krótkoterminowe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</si>
  <si>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</si>
  <si>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</si>
  <si>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</si>
  <si>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</si>
  <si>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</si>
  <si>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</si>
  <si>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</si>
  <si>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</si>
  <si>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</si>
  <si>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</si>
  <si>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</si>
  <si>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</si>
  <si>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</si>
  <si>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</si>
  <si>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</si>
  <si>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</si>
  <si>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</si>
  <si>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</si>
  <si>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Zobowiązania z tytułu leasingu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</si>
  <si>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</si>
  <si>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</si>
  <si>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</si>
  <si>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</si>
  <si>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</si>
  <si>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</si>
  <si>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</si>
  <si>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</si>
  <si>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</si>
  <si>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</si>
  <si>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</si>
  <si>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</si>
  <si>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31.12.2013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</si>
  <si>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</si>
  <si>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</si>
  <si>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</si>
  <si>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</si>
  <si>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</si>
  <si>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</si>
  <si>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</si>
  <si>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</si>
  <si>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</si>
  <si>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</si>
  <si>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</si>
  <si>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</si>
  <si>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</si>
  <si>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</si>
  <si>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</si>
  <si>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</si>
  <si>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</si>
  <si>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</si>
  <si>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</si>
  <si>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</si>
  <si>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</si>
  <si>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</si>
  <si>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</si>
  <si>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</si>
  <si>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</si>
  <si>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</si>
  <si>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</si>
  <si>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</si>
  <si>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</si>
  <si>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</si>
  <si>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</si>
  <si>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</si>
  <si>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</si>
  <si>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</si>
  <si>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</si>
  <si>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Podatek dochodowy zapłacony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</si>
  <si>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</si>
  <si>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</si>
  <si>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</si>
  <si>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</si>
  <si>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</si>
  <si>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</si>
  <si>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</si>
  <si>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</si>
  <si>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</si>
  <si>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</si>
  <si>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</si>
  <si>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Lokaty zabezpieczające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</si>
  <si>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</si>
  <si>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</si>
  <si>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</si>
  <si>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</si>
  <si>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</si>
  <si>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</si>
  <si>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</si>
  <si>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</si>
  <si>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</si>
  <si>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>31.12.2011</t>
  </si>
  <si>
    <t>31.12.2012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</si>
  <si>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</si>
  <si>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</si>
  <si>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</si>
  <si>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</si>
  <si>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</si>
  <si>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</si>
  <si>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</si>
  <si>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</si>
  <si>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</si>
  <si>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</si>
  <si>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Płatności zobowiązań z tytułu umów leasingu finansowego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</si>
  <si>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</si>
  <si>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</si>
  <si>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</si>
  <si>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</si>
  <si>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</si>
  <si>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</si>
  <si>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</si>
  <si>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</si>
  <si>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EBITDA znormalizowana na działalności kontynuowanej*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</si>
  <si>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</si>
  <si>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</si>
  <si>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</si>
  <si>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</si>
  <si>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</si>
  <si>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</si>
  <si>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</si>
  <si>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</si>
  <si>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</si>
  <si>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</si>
  <si>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</si>
  <si>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</si>
  <si>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</si>
  <si>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EBITDA znormalizowana*</t>
  </si>
  <si>
    <t>3Q 2016</t>
  </si>
  <si>
    <t>2014**</t>
  </si>
  <si>
    <t xml:space="preserve">  **Dane przekształcone</t>
  </si>
  <si>
    <t> 801</t>
  </si>
  <si>
    <t> 132</t>
  </si>
  <si>
    <t> 1 159</t>
  </si>
  <si>
    <t> 342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</si>
  <si>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</si>
  <si>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</si>
  <si>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</si>
  <si>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</si>
  <si>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</si>
  <si>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</si>
  <si>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</si>
  <si>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*EBITDA znormalizowana liczona jest jako EBITDA skorygowana o nietypowe zdarzenia jednorazowe</t>
  </si>
  <si>
    <t>*EBITDA znormalizowana liczona jest jako EBITDA skorygowana o nietypowe zdarzenia jednorazowe.</t>
  </si>
  <si>
    <t>Skonsolidowane sprawozdanie z zysków lub strat Grupy CIECH</t>
  </si>
  <si>
    <t>**Szczegółowe informacje dotyczące wyniku z działalności zaniechanej zostały wykazane w punkcie II.9.sprawozdania finansowego za 2015 r.</t>
  </si>
  <si>
    <t xml:space="preserve">    *Dane przekształcone szczegóły dotyczące wprowadzonych zmian zostały przedstawione w punkcie II.3.3. sprawozdania finansowego za 2015 r.</t>
  </si>
  <si>
    <t>Skonsolidowane sprawozdanie z sytuacji finansowej Grupy CIECH</t>
  </si>
  <si>
    <t>Skonsolidowane sprawozdanie z przepływów pieniężnych Grupy CIECH</t>
  </si>
  <si>
    <t>*Dane przekształcone szczegóły dotyczące wprowadzonych zmian zostały przedstawione w punkcie II.3.3. Sprawozdania Finansowego za 2015 r.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</si>
  <si>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</si>
  <si>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</si>
  <si>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</si>
  <si>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Segment Transportowy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</si>
  <si>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</si>
  <si>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</si>
  <si>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</si>
  <si>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</si>
  <si>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</si>
  <si>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</si>
  <si>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</si>
  <si>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</si>
  <si>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</si>
  <si>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</si>
  <si>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</si>
  <si>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</si>
  <si>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</si>
  <si>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</si>
  <si>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1Q2015***</t>
  </si>
  <si>
    <t>***Dane przekształcone, szczegółowy opis zmian znajduje się w punkcie II.2 sprawozdania finansowego za I kw. 2016 r.</t>
  </si>
  <si>
    <t>2Q2016</t>
  </si>
  <si>
    <t>2Q 2015****</t>
  </si>
  <si>
    <t>***Dane przekształcone, szczegółowy opis zmian znajduje się w punkcie II.2 sprawozdania finansowego za II kw. 2016 r.</t>
  </si>
  <si>
    <t>30.06.2016</t>
  </si>
  <si>
    <t>2Q 2015**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</si>
</sst>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;\(#,###,##0\);&quot;-&quot;"/>
    <numFmt numFmtId="165" formatCode="#,###,##0.00;\(#,###,##0.00\);&quot;-&quot;"/>
  </numFmts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93">
    <xf numFmtId="0" fontId="0" fillId="0" borderId="0" xfId="0"/>
    <xf numFmtId="0" fontId="4" fillId="2" borderId="0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3" fillId="5" borderId="0" xfId="0" applyFont="1" applyFill="1"/>
    <xf numFmtId="0" fontId="5" fillId="5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6" fillId="5" borderId="0" xfId="0" applyFont="1" applyFill="1"/>
    <xf numFmtId="0" fontId="7" fillId="5" borderId="0" xfId="0" applyFont="1" applyFill="1"/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5" borderId="0" xfId="0" applyFont="1" applyFill="1" applyBorder="1"/>
    <xf numFmtId="0" fontId="9" fillId="5" borderId="0" xfId="0" applyFont="1" applyFill="1"/>
    <xf numFmtId="164" fontId="8" fillId="3" borderId="0" xfId="0" applyNumberFormat="1" applyFont="1" applyFill="1" applyAlignment="1">
      <alignment horizontal="right" vertical="center" wrapText="1"/>
    </xf>
    <xf numFmtId="164" fontId="9" fillId="5" borderId="0" xfId="0" applyNumberFormat="1" applyFont="1" applyFill="1"/>
    <xf numFmtId="164" fontId="9" fillId="3" borderId="0" xfId="0" applyNumberFormat="1" applyFont="1" applyFill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/>
    <xf numFmtId="0" fontId="8" fillId="3" borderId="2" xfId="0" applyFont="1" applyFill="1" applyBorder="1" applyAlignment="1">
      <alignment vertical="center" wrapText="1"/>
    </xf>
    <xf numFmtId="164" fontId="9" fillId="3" borderId="0" xfId="0" applyNumberFormat="1" applyFont="1" applyFill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/>
    <xf numFmtId="0" fontId="9" fillId="3" borderId="2" xfId="0" applyFont="1" applyFill="1" applyBorder="1" applyAlignment="1">
      <alignment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Alignment="1">
      <alignment horizontal="right" vertical="center" wrapText="1"/>
    </xf>
    <xf numFmtId="165" fontId="9" fillId="3" borderId="2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Alignment="1">
      <alignment vertical="center" wrapText="1"/>
    </xf>
    <xf numFmtId="0" fontId="9" fillId="3" borderId="0" xfId="0" applyFont="1" applyFill="1"/>
    <xf numFmtId="164" fontId="9" fillId="3" borderId="0" xfId="0" applyNumberFormat="1" applyFont="1" applyFill="1"/>
    <xf numFmtId="0" fontId="9" fillId="3" borderId="0" xfId="0" applyFont="1" applyFill="1" applyAlignment="1">
      <alignment horizontal="justify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0" fillId="5" borderId="0" xfId="0" applyFont="1" applyFill="1"/>
    <xf numFmtId="0" fontId="10" fillId="5" borderId="0" xfId="0" applyFont="1" applyFill="1" applyBorder="1"/>
    <xf numFmtId="0" fontId="11" fillId="5" borderId="0" xfId="0" applyFont="1" applyFill="1"/>
    <xf numFmtId="0" fontId="12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3" fillId="5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2" fillId="5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left" vertical="center" wrapText="1"/>
    </xf>
    <xf numFmtId="164" fontId="8" fillId="3" borderId="0" xfId="0" applyNumberFormat="1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10" fillId="5" borderId="0" xfId="0" applyNumberFormat="1" applyFont="1" applyFill="1"/>
    <xf numFmtId="164" fontId="15" fillId="5" borderId="0" xfId="0" applyNumberFormat="1" applyFont="1" applyFill="1"/>
    <xf numFmtId="164" fontId="3" fillId="5" borderId="0" xfId="0" applyNumberFormat="1" applyFont="1" applyFill="1"/>
    <xf numFmtId="0" fontId="14" fillId="5" borderId="0" xfId="0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4" fillId="2" borderId="0" xfId="0" applyNumberFormat="1" applyFont="1" applyFill="1" applyBorder="1" applyAlignment="1">
      <alignment horizontal="right" vertical="center" wrapText="1"/>
    </xf>
    <xf numFmtId="164" fontId="3" fillId="5" borderId="0" xfId="0" applyNumberFormat="1" applyFont="1" applyFill="1" applyBorder="1"/>
    <xf numFmtId="1" fontId="4" fillId="2" borderId="0" xfId="0" applyNumberFormat="1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164" fontId="12" fillId="5" borderId="0" xfId="0" applyNumberFormat="1" applyFont="1" applyFill="1" applyBorder="1" applyAlignment="1">
      <alignment vertical="center" wrapText="1"/>
    </xf>
    <xf numFmtId="164" fontId="9" fillId="3" borderId="2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/>
    <xf numFmtId="164" fontId="3" fillId="5" borderId="2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9" fillId="5" borderId="3" xfId="0" applyNumberFormat="1" applyFont="1" applyFill="1" applyBorder="1"/>
    <xf numFmtId="164" fontId="3" fillId="5" borderId="3" xfId="0" applyNumberFormat="1" applyFont="1" applyFill="1" applyBorder="1"/>
    <xf numFmtId="164" fontId="9" fillId="3" borderId="3" xfId="0" applyNumberFormat="1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vertical="center" wrapText="1"/>
    </xf>
    <xf numFmtId="164" fontId="9" fillId="5" borderId="0" xfId="0" applyNumberFormat="1" applyFont="1" applyFill="1" applyBorder="1"/>
    <xf numFmtId="0" fontId="16" fillId="5" borderId="4" xfId="0" applyFont="1" applyFill="1" applyBorder="1" applyAlignment="1">
      <alignment vertical="center"/>
    </xf>
    <xf numFmtId="0" fontId="13" fillId="4" borderId="4" xfId="1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0" fontId="9" fillId="5" borderId="5" xfId="0" applyFont="1" applyFill="1" applyBorder="1"/>
    <xf numFmtId="0" fontId="3" fillId="5" borderId="5" xfId="0" applyFont="1" applyFill="1" applyBorder="1"/>
    <xf numFmtId="0" fontId="12" fillId="3" borderId="3" xfId="0" applyFont="1" applyFill="1" applyBorder="1" applyAlignment="1">
      <alignment vertical="center" wrapText="1"/>
    </xf>
    <xf numFmtId="164" fontId="12" fillId="3" borderId="3" xfId="0" applyNumberFormat="1" applyFont="1" applyFill="1" applyBorder="1" applyAlignment="1">
      <alignment horizontal="right" vertical="center" wrapText="1"/>
    </xf>
    <xf numFmtId="10" fontId="14" fillId="5" borderId="0" xfId="2" applyNumberFormat="1" applyFont="1" applyFill="1"/>
    <xf numFmtId="0" fontId="13" fillId="2" borderId="4" xfId="1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wrapText="1"/>
    </xf>
    <xf numFmtId="164" fontId="9" fillId="3" borderId="0" xfId="0" applyNumberFormat="1" applyFont="1" applyFill="1" applyAlignment="1">
      <alignment horizontal="center" vertical="center"/>
    </xf>
    <xf numFmtId="164" fontId="0" fillId="0" borderId="0" xfId="0" applyNumberFormat="1" applyFill="1"/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5CC194"/>
      <color rgb="FF4C4C4C"/>
      <color rgb="FFF2F2F2"/>
      <color rgb="FF5BB5C2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AA_MY_REPORTING\nota_do_MR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onsolidacja%202016\I%20KWARTA&#321;%202016\raporty_HYPERION\nota_do_MR-I_KWARTA&#321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korekty pozost peł.dochodu"/>
      <sheetName val="Efekt podatkowy"/>
      <sheetName val="Poz. pełen dochód"/>
      <sheetName val="DATY"/>
      <sheetName val="kursy walutowe"/>
      <sheetName val="FV HYB"/>
      <sheetName val="ESPI"/>
      <sheetName val="P&amp;L"/>
      <sheetName val="P&amp;L TOTAL"/>
      <sheetName val="EPS"/>
      <sheetName val="OCI"/>
      <sheetName val="OCI_TOTAL"/>
      <sheetName val="T1 P&amp;L"/>
      <sheetName val="T5 dół P&amp;L"/>
      <sheetName val="CF"/>
      <sheetName val="T3 CF"/>
      <sheetName val="T8 FCF"/>
      <sheetName val="PODATKI"/>
      <sheetName val="podatek skonsolidowany"/>
      <sheetName val="Noty Tab WN_ST"/>
      <sheetName val="Noty_dod 2k"/>
      <sheetName val="KAPITAŁY"/>
      <sheetName val="T10 EBITDA i ND"/>
      <sheetName val="Dług netto"/>
      <sheetName val="REZERWY_1kwartal"/>
      <sheetName val="REZERWY_2kwartal"/>
      <sheetName val="BILANS"/>
      <sheetName val="REZERWY_1"/>
      <sheetName val="REZERWY_2"/>
      <sheetName val="SŁOWNIK"/>
      <sheetName val="segmenty"/>
      <sheetName val="Przych_produkty"/>
      <sheetName val="dane segmentowe"/>
      <sheetName val="T4 rentowności"/>
      <sheetName val="T6 rentowności 2"/>
      <sheetName val="T7 płynność"/>
      <sheetName val="kapitał obrotowy"/>
      <sheetName val="T9 WC"/>
      <sheetName val="EBITDA"/>
      <sheetName val="T10wybrane dane"/>
      <sheetName val="kapitalizacja"/>
      <sheetName val="dane do kapitalizacji"/>
      <sheetName val="dane do ebitda N"/>
      <sheetName val="EBITDA znormalizowana"/>
      <sheetName val="zaniechana amortyzacja"/>
      <sheetName val="T2 BS"/>
      <sheetName val="wykres EBITDA znormalizowan (2"/>
      <sheetName val="inne dane"/>
      <sheetName val="rezerwy + odpisy"/>
      <sheetName val="kredyty"/>
      <sheetName val="instrumenty finansowe"/>
      <sheetName val="pozabilansowe"/>
      <sheetName val="kapitał własny ciechu"/>
      <sheetName val="sprawy sądowe HY"/>
      <sheetName val="sprawy sądowe grudzień"/>
      <sheetName val="nota_do_MR_1"/>
    </sheetNames>
    <sheetDataSet>
      <sheetData sheetId="0"/>
      <sheetData sheetId="1"/>
      <sheetData sheetId="2"/>
      <sheetData sheetId="3">
        <row r="30">
          <cell r="D30">
            <v>0</v>
          </cell>
        </row>
      </sheetData>
      <sheetData sheetId="4"/>
      <sheetData sheetId="5"/>
      <sheetData sheetId="6"/>
      <sheetData sheetId="7">
        <row r="30">
          <cell r="D30">
            <v>4.4255000000000004</v>
          </cell>
        </row>
      </sheetData>
      <sheetData sheetId="8">
        <row r="4">
          <cell r="D4">
            <v>1693596</v>
          </cell>
          <cell r="E4">
            <v>1658124</v>
          </cell>
        </row>
        <row r="5">
          <cell r="D5">
            <v>-1182568</v>
          </cell>
          <cell r="E5">
            <v>-1221620</v>
          </cell>
        </row>
        <row r="6">
          <cell r="D6">
            <v>511028</v>
          </cell>
          <cell r="E6">
            <v>436504</v>
          </cell>
        </row>
        <row r="7">
          <cell r="D7">
            <v>44703</v>
          </cell>
          <cell r="E7">
            <v>22282</v>
          </cell>
        </row>
        <row r="8">
          <cell r="D8">
            <v>-111632</v>
          </cell>
          <cell r="E8">
            <v>-100161</v>
          </cell>
        </row>
        <row r="9">
          <cell r="D9">
            <v>-80057</v>
          </cell>
          <cell r="E9">
            <v>-68855</v>
          </cell>
        </row>
        <row r="10">
          <cell r="D10">
            <v>-19631</v>
          </cell>
          <cell r="E10">
            <v>-48986</v>
          </cell>
        </row>
        <row r="11">
          <cell r="D11">
            <v>344411</v>
          </cell>
          <cell r="E11">
            <v>240784</v>
          </cell>
        </row>
        <row r="12">
          <cell r="D12">
            <v>11923</v>
          </cell>
          <cell r="E12">
            <v>2476</v>
          </cell>
        </row>
        <row r="13">
          <cell r="D13">
            <v>-22447</v>
          </cell>
          <cell r="E13">
            <v>-64696</v>
          </cell>
        </row>
        <row r="14">
          <cell r="D14">
            <v>-10524</v>
          </cell>
          <cell r="E14">
            <v>-62220</v>
          </cell>
        </row>
        <row r="15">
          <cell r="D15">
            <v>469</v>
          </cell>
          <cell r="E15">
            <v>182</v>
          </cell>
        </row>
        <row r="16">
          <cell r="D16">
            <v>334356</v>
          </cell>
          <cell r="E16">
            <v>178746</v>
          </cell>
        </row>
        <row r="17">
          <cell r="D17">
            <v>-70039</v>
          </cell>
          <cell r="E17">
            <v>-39963</v>
          </cell>
        </row>
        <row r="18">
          <cell r="D18">
            <v>264317</v>
          </cell>
          <cell r="E18">
            <v>138783</v>
          </cell>
        </row>
        <row r="20">
          <cell r="D20">
            <v>0</v>
          </cell>
          <cell r="E20">
            <v>0</v>
          </cell>
        </row>
        <row r="21">
          <cell r="D21">
            <v>264317</v>
          </cell>
          <cell r="E21">
            <v>138783</v>
          </cell>
        </row>
        <row r="23">
          <cell r="D23">
            <v>263993</v>
          </cell>
          <cell r="E23">
            <v>138457</v>
          </cell>
        </row>
        <row r="24">
          <cell r="D24">
            <v>324</v>
          </cell>
          <cell r="E24">
            <v>326</v>
          </cell>
        </row>
        <row r="26">
          <cell r="D26">
            <v>5.0093634886542215</v>
          </cell>
          <cell r="E26">
            <v>2.6272720888379522</v>
          </cell>
        </row>
        <row r="27">
          <cell r="D27">
            <v>5.0093634886542215</v>
          </cell>
          <cell r="E27">
            <v>2.6272720888379522</v>
          </cell>
        </row>
        <row r="29">
          <cell r="D29">
            <v>5.0093634886542215</v>
          </cell>
          <cell r="E29">
            <v>2.6272720888379522</v>
          </cell>
        </row>
        <row r="30">
          <cell r="D30">
            <v>5.0093634886542215</v>
          </cell>
          <cell r="E30">
            <v>2.6272720888379522</v>
          </cell>
        </row>
        <row r="45">
          <cell r="E45">
            <v>840765</v>
          </cell>
        </row>
        <row r="46">
          <cell r="E46">
            <v>-617833</v>
          </cell>
        </row>
        <row r="47">
          <cell r="E47">
            <v>222932</v>
          </cell>
        </row>
        <row r="48">
          <cell r="E48">
            <v>9462</v>
          </cell>
        </row>
        <row r="49">
          <cell r="E49">
            <v>-57087</v>
          </cell>
        </row>
        <row r="50">
          <cell r="E50">
            <v>-34037</v>
          </cell>
        </row>
        <row r="51">
          <cell r="E51">
            <v>-17618</v>
          </cell>
        </row>
        <row r="52">
          <cell r="E52">
            <v>123652</v>
          </cell>
        </row>
        <row r="53">
          <cell r="E53">
            <v>1443</v>
          </cell>
        </row>
        <row r="54">
          <cell r="E54">
            <v>-16232</v>
          </cell>
        </row>
        <row r="55">
          <cell r="E55">
            <v>-14789</v>
          </cell>
        </row>
        <row r="56">
          <cell r="E56">
            <v>78</v>
          </cell>
        </row>
        <row r="57">
          <cell r="E57">
            <v>108941</v>
          </cell>
        </row>
        <row r="58">
          <cell r="E58">
            <v>-23381</v>
          </cell>
        </row>
        <row r="59">
          <cell r="E59">
            <v>85560</v>
          </cell>
        </row>
        <row r="61">
          <cell r="E61">
            <v>0</v>
          </cell>
        </row>
        <row r="62">
          <cell r="E62">
            <v>85560</v>
          </cell>
        </row>
        <row r="64">
          <cell r="E64">
            <v>86248</v>
          </cell>
        </row>
        <row r="65">
          <cell r="E65">
            <v>-688</v>
          </cell>
        </row>
        <row r="67">
          <cell r="E67">
            <v>1.6365872662133059</v>
          </cell>
        </row>
        <row r="68">
          <cell r="E68">
            <v>1.6365872662133059</v>
          </cell>
        </row>
        <row r="70">
          <cell r="E70">
            <v>1.6365872662133059</v>
          </cell>
        </row>
        <row r="71">
          <cell r="E71">
            <v>1.6365872662133059</v>
          </cell>
        </row>
      </sheetData>
      <sheetData sheetId="9"/>
      <sheetData sheetId="10"/>
      <sheetData sheetId="11">
        <row r="30">
          <cell r="D30">
            <v>0</v>
          </cell>
        </row>
      </sheetData>
      <sheetData sheetId="12">
        <row r="30">
          <cell r="D30">
            <v>-8</v>
          </cell>
        </row>
      </sheetData>
      <sheetData sheetId="13"/>
      <sheetData sheetId="14"/>
      <sheetData sheetId="15">
        <row r="4">
          <cell r="D4">
            <v>264317</v>
          </cell>
        </row>
      </sheetData>
      <sheetData sheetId="16"/>
      <sheetData sheetId="17"/>
      <sheetData sheetId="18">
        <row r="30">
          <cell r="D30">
            <v>13830.1458573492</v>
          </cell>
        </row>
      </sheetData>
      <sheetData sheetId="19"/>
      <sheetData sheetId="20">
        <row r="30">
          <cell r="D30">
            <v>297074</v>
          </cell>
        </row>
      </sheetData>
      <sheetData sheetId="21"/>
      <sheetData sheetId="22">
        <row r="30">
          <cell r="D30">
            <v>0</v>
          </cell>
        </row>
      </sheetData>
      <sheetData sheetId="23"/>
      <sheetData sheetId="24">
        <row r="30">
          <cell r="D30">
            <v>489816.353699436</v>
          </cell>
        </row>
      </sheetData>
      <sheetData sheetId="25"/>
      <sheetData sheetId="26"/>
      <sheetData sheetId="27">
        <row r="4">
          <cell r="D4">
            <v>2479935</v>
          </cell>
        </row>
      </sheetData>
      <sheetData sheetId="28"/>
      <sheetData sheetId="29">
        <row r="30">
          <cell r="D30">
            <v>0</v>
          </cell>
        </row>
      </sheetData>
      <sheetData sheetId="30"/>
      <sheetData sheetId="31">
        <row r="30">
          <cell r="D30">
            <v>368</v>
          </cell>
        </row>
        <row r="45">
          <cell r="E45">
            <v>7285</v>
          </cell>
        </row>
        <row r="46">
          <cell r="E46">
            <v>56030</v>
          </cell>
        </row>
        <row r="47">
          <cell r="E47">
            <v>63315</v>
          </cell>
        </row>
        <row r="48">
          <cell r="E48">
            <v>-57360</v>
          </cell>
        </row>
        <row r="49">
          <cell r="E49">
            <v>5955</v>
          </cell>
        </row>
        <row r="50">
          <cell r="E50">
            <v>-76</v>
          </cell>
        </row>
        <row r="51">
          <cell r="E51">
            <v>-2565</v>
          </cell>
        </row>
        <row r="52">
          <cell r="E52">
            <v>16</v>
          </cell>
        </row>
        <row r="53">
          <cell r="E53">
            <v>2534</v>
          </cell>
        </row>
        <row r="54">
          <cell r="E54">
            <v>5864</v>
          </cell>
        </row>
        <row r="55">
          <cell r="E55">
            <v>-203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5661</v>
          </cell>
        </row>
        <row r="60">
          <cell r="E60">
            <v>0</v>
          </cell>
        </row>
        <row r="62">
          <cell r="E62">
            <v>0</v>
          </cell>
        </row>
        <row r="64">
          <cell r="E64">
            <v>2969</v>
          </cell>
        </row>
        <row r="65">
          <cell r="E65">
            <v>8833</v>
          </cell>
        </row>
        <row r="66">
          <cell r="E66">
            <v>6866</v>
          </cell>
        </row>
        <row r="78">
          <cell r="E78">
            <v>6335</v>
          </cell>
        </row>
        <row r="79">
          <cell r="E79">
            <v>56042</v>
          </cell>
        </row>
        <row r="80">
          <cell r="E80">
            <v>62377</v>
          </cell>
        </row>
        <row r="81">
          <cell r="E81">
            <v>-54538</v>
          </cell>
        </row>
        <row r="82">
          <cell r="E82">
            <v>7839</v>
          </cell>
        </row>
        <row r="83">
          <cell r="E83">
            <v>0</v>
          </cell>
        </row>
        <row r="84">
          <cell r="E84">
            <v>-2792</v>
          </cell>
        </row>
        <row r="85">
          <cell r="E85">
            <v>11</v>
          </cell>
        </row>
        <row r="86">
          <cell r="E86">
            <v>343</v>
          </cell>
        </row>
        <row r="87">
          <cell r="E87">
            <v>5401</v>
          </cell>
        </row>
        <row r="88">
          <cell r="E88">
            <v>-168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5233</v>
          </cell>
        </row>
        <row r="97">
          <cell r="E97">
            <v>3080</v>
          </cell>
        </row>
        <row r="98">
          <cell r="E98">
            <v>8481</v>
          </cell>
          <cell r="I98">
            <v>351241</v>
          </cell>
        </row>
        <row r="99">
          <cell r="E99">
            <v>8145</v>
          </cell>
          <cell r="I99">
            <v>380605</v>
          </cell>
        </row>
      </sheetData>
      <sheetData sheetId="32">
        <row r="30">
          <cell r="D30">
            <v>72800</v>
          </cell>
        </row>
      </sheetData>
      <sheetData sheetId="33">
        <row r="30">
          <cell r="D30">
            <v>0</v>
          </cell>
        </row>
      </sheetData>
      <sheetData sheetId="34"/>
      <sheetData sheetId="35"/>
      <sheetData sheetId="36"/>
      <sheetData sheetId="37">
        <row r="30">
          <cell r="D30">
            <v>484111.45299800002</v>
          </cell>
        </row>
      </sheetData>
      <sheetData sheetId="38"/>
      <sheetData sheetId="39"/>
      <sheetData sheetId="40"/>
      <sheetData sheetId="41"/>
      <sheetData sheetId="42"/>
      <sheetData sheetId="43">
        <row r="30">
          <cell r="D30">
            <v>2949.3294299999998</v>
          </cell>
        </row>
      </sheetData>
      <sheetData sheetId="44">
        <row r="30">
          <cell r="D30">
            <v>2949.3294299999998</v>
          </cell>
        </row>
      </sheetData>
      <sheetData sheetId="45"/>
      <sheetData sheetId="46"/>
      <sheetData sheetId="47"/>
      <sheetData sheetId="48"/>
      <sheetData sheetId="49">
        <row r="30">
          <cell r="D30">
            <v>0</v>
          </cell>
        </row>
      </sheetData>
      <sheetData sheetId="50"/>
      <sheetData sheetId="51">
        <row r="30">
          <cell r="D30">
            <v>48630</v>
          </cell>
        </row>
      </sheetData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kty pozost peł.dochodu"/>
      <sheetName val="Efekt podatkowy"/>
      <sheetName val="Poz. pełen dochód"/>
      <sheetName val="KAPITAŁY"/>
      <sheetName val="Arkusz2"/>
      <sheetName val="kursy walutowe"/>
      <sheetName val="FV HYB"/>
      <sheetName val="SŁOWNIK"/>
      <sheetName val="ESPI"/>
      <sheetName val="P&amp;L"/>
      <sheetName val="EPS"/>
      <sheetName val="OCI"/>
      <sheetName val="T1 P&amp;L"/>
      <sheetName val="T5 dół P&amp;L"/>
      <sheetName val="CF"/>
      <sheetName val="T3 CF"/>
      <sheetName val="T8 FCF"/>
      <sheetName val="PODATKI"/>
      <sheetName val="Noty Tab WN_ST"/>
      <sheetName val="Noty_dod 2k"/>
      <sheetName val="DATY"/>
      <sheetName val="REZERWY_1"/>
      <sheetName val="REZERWY_2"/>
      <sheetName val="segmenty"/>
      <sheetName val="Przych_produkty"/>
      <sheetName val="dane segmentowe"/>
      <sheetName val="T4 rentowności"/>
      <sheetName val="T6 rentowności 2"/>
      <sheetName val="T7 płynność"/>
      <sheetName val="kapitał obrotowy"/>
      <sheetName val="T9 WC"/>
      <sheetName val="EBITDA"/>
      <sheetName val="T10wybrane dane"/>
      <sheetName val="kapitalizacja"/>
      <sheetName val="dane do ebitda N"/>
      <sheetName val="dane do kapitalizacji"/>
      <sheetName val="EBITDA znormalizowana"/>
      <sheetName val="zaniechana amortyzacja"/>
      <sheetName val="T10 EBITDA i ND"/>
      <sheetName val="Dług netto"/>
      <sheetName val="T2 BS"/>
      <sheetName val="BILANS"/>
      <sheetName val="wykres EBITDA znormalizowan (2"/>
      <sheetName val="inne dane"/>
      <sheetName val="rezerwy + odpisy"/>
      <sheetName val="kredyty"/>
      <sheetName val="instrumenty finansowe"/>
      <sheetName val="pozabilansowe"/>
      <sheetName val="sprawy sądowe 3Q"/>
      <sheetName val="kapitał własny ciechu"/>
      <sheetName val="sprawy sądowe HY"/>
      <sheetName val="sprawy sądowe grudzie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8">
          <cell r="B78">
            <v>527421</v>
          </cell>
        </row>
        <row r="98">
          <cell r="I98">
            <v>173091</v>
          </cell>
        </row>
        <row r="99">
          <cell r="I99">
            <v>192758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6"/>
  <sheetViews>
    <sheetView tabSelected="1" zoomScale="130" zoomScaleNormal="130" workbookViewId="0">
      <selection activeCell="C15" sqref="C15"/>
    </sheetView>
  </sheetViews>
  <sheetFormatPr defaultColWidth="9.109375" defaultRowHeight="14.4" x14ac:dyDescent="0.3"/>
  <cols>
    <col min="1" max="1" width="4.44140625" style="3" customWidth="1"/>
    <col min="2" max="2" width="9.109375" style="3"/>
    <col min="3" max="3" width="70.109375" style="3" customWidth="1"/>
    <col min="4" max="16384" width="9.109375" style="3"/>
  </cols>
  <sheetData>
    <row r="7" spans="2:3" ht="21.9" customHeight="1" x14ac:dyDescent="0.3">
      <c r="B7" s="88" t="s">
        <v>195</v>
      </c>
      <c r="C7" s="88"/>
    </row>
    <row r="8" spans="2:3" ht="21.9" customHeight="1" x14ac:dyDescent="0.3">
      <c r="B8" s="88" t="s">
        <v>196</v>
      </c>
      <c r="C8" s="88"/>
    </row>
    <row r="9" spans="2:3" ht="21.9" customHeight="1" x14ac:dyDescent="0.3">
      <c r="B9" s="88" t="s">
        <v>197</v>
      </c>
      <c r="C9" s="88"/>
    </row>
    <row r="10" spans="2:3" ht="21.9" customHeight="1" x14ac:dyDescent="0.3">
      <c r="B10" s="89" t="s">
        <v>202</v>
      </c>
      <c r="C10" s="89"/>
    </row>
    <row r="11" spans="2:3" ht="21.9" customHeight="1" x14ac:dyDescent="0.3">
      <c r="B11" s="79"/>
      <c r="C11" s="80" t="s">
        <v>198</v>
      </c>
    </row>
    <row r="12" spans="2:3" ht="21.9" customHeight="1" x14ac:dyDescent="0.3">
      <c r="B12" s="79"/>
      <c r="C12" s="80" t="s">
        <v>199</v>
      </c>
    </row>
    <row r="13" spans="2:3" ht="21.9" customHeight="1" x14ac:dyDescent="0.3">
      <c r="B13" s="79"/>
      <c r="C13" s="80" t="s">
        <v>200</v>
      </c>
    </row>
    <row r="14" spans="2:3" ht="21.9" customHeight="1" x14ac:dyDescent="0.3">
      <c r="B14" s="79"/>
      <c r="C14" s="80" t="s">
        <v>201</v>
      </c>
    </row>
    <row r="16" spans="2:3" s="58" customFormat="1" ht="45.75" customHeight="1" x14ac:dyDescent="0.2">
      <c r="B16" s="90" t="s">
        <v>203</v>
      </c>
      <c r="C16" s="90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/>
    <hyperlink ref="B8:C8" location="Bilans!A1" display="2. Skonsolidowane sprawozdanie z sytuacji finansowej Grupy CIECH"/>
    <hyperlink ref="B9:C9" location="'Cash flow'!A1" display="4. Skonsolidowane sprawozdanie z przepływów pieniężnych Grupy CIECH"/>
    <hyperlink ref="C11" location="'S. sodowy'!A1" display="5.1. Segment sodowy"/>
    <hyperlink ref="C12" location="'S. organiczny'!A1" display="5.2. Segment organiczny"/>
    <hyperlink ref="C13" location="'S. KiS'!A1" display="5.3. Segment Krzemiany i Szkło"/>
    <hyperlink ref="C14" location="'S. Transportowy'!A1" display="5.4. Segment Transportow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</sheetPr>
  <dimension ref="A1:T40"/>
  <sheetViews>
    <sheetView zoomScale="96" zoomScaleNormal="96" workbookViewId="0">
      <pane xSplit="1" ySplit="3" topLeftCell="H11" activePane="bottomRight" state="frozen"/>
      <selection pane="topRight" activeCell="B1" sqref="B1"/>
      <selection pane="bottomLeft" activeCell="A2" sqref="A2"/>
      <selection pane="bottomRight" activeCell="Q14" sqref="Q14"/>
    </sheetView>
  </sheetViews>
  <sheetFormatPr defaultColWidth="9.109375" defaultRowHeight="14.4" x14ac:dyDescent="0.3"/>
  <cols>
    <col min="1" max="1" width="78.88671875" style="3" customWidth="1"/>
    <col min="2" max="16" width="10.6640625" style="3" customWidth="1"/>
    <col min="17" max="17" width="10" style="3" customWidth="1"/>
    <col min="18" max="16384" width="9.109375" style="3"/>
  </cols>
  <sheetData>
    <row r="1" spans="1:20" ht="21" x14ac:dyDescent="0.4">
      <c r="A1" s="9" t="s">
        <v>185</v>
      </c>
    </row>
    <row r="2" spans="1:20" s="4" customFormat="1" ht="13.8" x14ac:dyDescent="0.3"/>
    <row r="3" spans="1:20" s="5" customFormat="1" ht="30.75" customHeight="1" x14ac:dyDescent="0.3">
      <c r="A3" s="37" t="s">
        <v>0</v>
      </c>
      <c r="B3" s="1">
        <v>2011</v>
      </c>
      <c r="C3" s="1">
        <v>2012</v>
      </c>
      <c r="D3" s="1">
        <v>2013</v>
      </c>
      <c r="E3" s="1" t="s">
        <v>28</v>
      </c>
      <c r="F3" s="1">
        <v>2015</v>
      </c>
      <c r="H3" s="2" t="s">
        <v>76</v>
      </c>
      <c r="I3" s="2" t="s">
        <v>77</v>
      </c>
      <c r="J3" s="2" t="s">
        <v>78</v>
      </c>
      <c r="K3" s="2" t="s">
        <v>79</v>
      </c>
      <c r="L3" s="2" t="s">
        <v>209</v>
      </c>
      <c r="M3" s="2" t="s">
        <v>212</v>
      </c>
      <c r="N3" s="2" t="s">
        <v>82</v>
      </c>
      <c r="O3" s="2" t="s">
        <v>83</v>
      </c>
      <c r="P3" s="2" t="s">
        <v>205</v>
      </c>
      <c r="Q3" s="2" t="s">
        <v>211</v>
      </c>
    </row>
    <row r="4" spans="1:20" s="4" customFormat="1" ht="15.9" customHeight="1" x14ac:dyDescent="0.3">
      <c r="A4" s="10" t="s">
        <v>1</v>
      </c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0" s="4" customFormat="1" ht="15.9" customHeight="1" x14ac:dyDescent="0.3">
      <c r="A5" s="10" t="s">
        <v>2</v>
      </c>
      <c r="B5" s="14">
        <v>2952752</v>
      </c>
      <c r="C5" s="14">
        <v>3386905</v>
      </c>
      <c r="D5" s="14">
        <v>3229700</v>
      </c>
      <c r="E5" s="14">
        <v>3243900</v>
      </c>
      <c r="F5" s="14">
        <v>3273014</v>
      </c>
      <c r="G5" s="12"/>
      <c r="H5" s="14">
        <v>844955</v>
      </c>
      <c r="I5" s="14">
        <v>814075</v>
      </c>
      <c r="J5" s="14">
        <v>798709</v>
      </c>
      <c r="K5" s="14">
        <v>786161</v>
      </c>
      <c r="L5" s="14">
        <v>817359</v>
      </c>
      <c r="M5" s="14">
        <f>+'[1]P&amp;L'!E45</f>
        <v>840765</v>
      </c>
      <c r="N5" s="14">
        <v>800719</v>
      </c>
      <c r="O5" s="14">
        <v>814171</v>
      </c>
      <c r="P5" s="14">
        <v>826469</v>
      </c>
      <c r="Q5" s="14">
        <v>867127</v>
      </c>
      <c r="R5" s="57">
        <f>+P5+Q5-'[1]P&amp;L'!D4</f>
        <v>0</v>
      </c>
      <c r="S5" s="57">
        <f>+L5+M5-'[1]P&amp;L'!E4</f>
        <v>0</v>
      </c>
      <c r="T5" s="57">
        <f>+M5-'[1]P&amp;L'!E45</f>
        <v>0</v>
      </c>
    </row>
    <row r="6" spans="1:20" s="4" customFormat="1" ht="15.9" customHeight="1" x14ac:dyDescent="0.3">
      <c r="A6" s="11" t="s">
        <v>3</v>
      </c>
      <c r="B6" s="16">
        <v>-2480285</v>
      </c>
      <c r="C6" s="16">
        <v>-2874173</v>
      </c>
      <c r="D6" s="16">
        <v>-2658053</v>
      </c>
      <c r="E6" s="16">
        <v>-2577790</v>
      </c>
      <c r="F6" s="16">
        <v>-2398910</v>
      </c>
      <c r="G6" s="12"/>
      <c r="H6" s="16">
        <v>-670941</v>
      </c>
      <c r="I6" s="16">
        <v>-631228</v>
      </c>
      <c r="J6" s="16">
        <v>-611000</v>
      </c>
      <c r="K6" s="16">
        <v>-664621</v>
      </c>
      <c r="L6" s="16">
        <v>-603787</v>
      </c>
      <c r="M6" s="16">
        <f>+'[1]P&amp;L'!E46</f>
        <v>-617833</v>
      </c>
      <c r="N6" s="16">
        <v>-567741</v>
      </c>
      <c r="O6" s="16">
        <v>-609549</v>
      </c>
      <c r="P6" s="16">
        <v>-582921</v>
      </c>
      <c r="Q6" s="16">
        <v>-599647</v>
      </c>
      <c r="R6" s="57">
        <f>+P6+Q6-'[1]P&amp;L'!D5</f>
        <v>0</v>
      </c>
      <c r="S6" s="57">
        <f>+L6+M6-'[1]P&amp;L'!E5</f>
        <v>0</v>
      </c>
      <c r="T6" s="57">
        <f>+M6-'[1]P&amp;L'!E46</f>
        <v>0</v>
      </c>
    </row>
    <row r="7" spans="1:20" s="6" customFormat="1" ht="15.9" customHeight="1" thickBot="1" x14ac:dyDescent="0.35">
      <c r="A7" s="17" t="s">
        <v>4</v>
      </c>
      <c r="B7" s="18">
        <v>472467</v>
      </c>
      <c r="C7" s="18">
        <v>512732</v>
      </c>
      <c r="D7" s="18">
        <v>571647</v>
      </c>
      <c r="E7" s="18">
        <v>666110</v>
      </c>
      <c r="F7" s="18">
        <v>874104</v>
      </c>
      <c r="G7" s="12"/>
      <c r="H7" s="18">
        <v>174014</v>
      </c>
      <c r="I7" s="18">
        <v>182847</v>
      </c>
      <c r="J7" s="18">
        <v>187709</v>
      </c>
      <c r="K7" s="18">
        <v>121540</v>
      </c>
      <c r="L7" s="18">
        <v>213572</v>
      </c>
      <c r="M7" s="18">
        <f>+'[1]P&amp;L'!E47</f>
        <v>222932</v>
      </c>
      <c r="N7" s="18">
        <v>232978</v>
      </c>
      <c r="O7" s="18">
        <v>204622</v>
      </c>
      <c r="P7" s="18">
        <v>243548</v>
      </c>
      <c r="Q7" s="18">
        <v>267480</v>
      </c>
      <c r="R7" s="57">
        <f>+P7+Q7-'[1]P&amp;L'!D6</f>
        <v>0</v>
      </c>
      <c r="S7" s="57">
        <f>+L7+M7-'[1]P&amp;L'!E6</f>
        <v>0</v>
      </c>
      <c r="T7" s="57">
        <f>+M7-'[1]P&amp;L'!E47</f>
        <v>0</v>
      </c>
    </row>
    <row r="8" spans="1:20" s="4" customFormat="1" ht="15.9" customHeight="1" x14ac:dyDescent="0.3">
      <c r="A8" s="11" t="s">
        <v>5</v>
      </c>
      <c r="B8" s="16">
        <v>104700</v>
      </c>
      <c r="C8" s="16">
        <v>85181</v>
      </c>
      <c r="D8" s="16">
        <v>87528</v>
      </c>
      <c r="E8" s="16">
        <v>95161</v>
      </c>
      <c r="F8" s="16">
        <v>52927</v>
      </c>
      <c r="G8" s="12"/>
      <c r="H8" s="16">
        <v>12143</v>
      </c>
      <c r="I8" s="16">
        <v>13981</v>
      </c>
      <c r="J8" s="16">
        <v>6178</v>
      </c>
      <c r="K8" s="16">
        <v>62859</v>
      </c>
      <c r="L8" s="16">
        <v>12820</v>
      </c>
      <c r="M8" s="16">
        <f>+'[1]P&amp;L'!E48</f>
        <v>9462</v>
      </c>
      <c r="N8" s="16">
        <v>9374</v>
      </c>
      <c r="O8" s="16">
        <v>21271</v>
      </c>
      <c r="P8" s="16">
        <v>12026</v>
      </c>
      <c r="Q8" s="16">
        <v>32677</v>
      </c>
      <c r="R8" s="57">
        <f>+P8+Q8-'[1]P&amp;L'!D7</f>
        <v>0</v>
      </c>
      <c r="S8" s="57">
        <f>+L8+M8-'[1]P&amp;L'!E7</f>
        <v>0</v>
      </c>
      <c r="T8" s="57">
        <f>+M8-'[1]P&amp;L'!E48</f>
        <v>0</v>
      </c>
    </row>
    <row r="9" spans="1:20" s="4" customFormat="1" ht="15.9" customHeight="1" x14ac:dyDescent="0.3">
      <c r="A9" s="11" t="s">
        <v>6</v>
      </c>
      <c r="B9" s="16">
        <v>-216863</v>
      </c>
      <c r="C9" s="16">
        <v>-222146</v>
      </c>
      <c r="D9" s="16">
        <v>-202618</v>
      </c>
      <c r="E9" s="16">
        <v>-214267</v>
      </c>
      <c r="F9" s="16">
        <v>-192855</v>
      </c>
      <c r="G9" s="12"/>
      <c r="H9" s="16">
        <v>-54274</v>
      </c>
      <c r="I9" s="16">
        <v>-54458</v>
      </c>
      <c r="J9" s="16">
        <v>-53509</v>
      </c>
      <c r="K9" s="16">
        <v>-52026</v>
      </c>
      <c r="L9" s="16">
        <v>-43074</v>
      </c>
      <c r="M9" s="16">
        <f>+'[1]P&amp;L'!E49</f>
        <v>-57087</v>
      </c>
      <c r="N9" s="16">
        <v>-43944</v>
      </c>
      <c r="O9" s="16">
        <v>-48750</v>
      </c>
      <c r="P9" s="16">
        <v>-52576</v>
      </c>
      <c r="Q9" s="16">
        <v>-59056</v>
      </c>
      <c r="R9" s="57">
        <f>+P9+Q9-'[1]P&amp;L'!D8</f>
        <v>0</v>
      </c>
      <c r="S9" s="57">
        <f>+L9+M9-'[1]P&amp;L'!E8</f>
        <v>0</v>
      </c>
      <c r="T9" s="57">
        <f>+M9-'[1]P&amp;L'!E49</f>
        <v>0</v>
      </c>
    </row>
    <row r="10" spans="1:20" s="4" customFormat="1" ht="15.9" customHeight="1" x14ac:dyDescent="0.3">
      <c r="A10" s="11" t="s">
        <v>7</v>
      </c>
      <c r="B10" s="16">
        <v>-151499</v>
      </c>
      <c r="C10" s="16">
        <v>-154379</v>
      </c>
      <c r="D10" s="16">
        <v>-147146</v>
      </c>
      <c r="E10" s="16">
        <v>-135637</v>
      </c>
      <c r="F10" s="16">
        <v>-155784</v>
      </c>
      <c r="G10" s="12"/>
      <c r="H10" s="16">
        <v>-34693</v>
      </c>
      <c r="I10" s="16">
        <v>-37163</v>
      </c>
      <c r="J10" s="16">
        <v>-35998</v>
      </c>
      <c r="K10" s="16">
        <v>-27783</v>
      </c>
      <c r="L10" s="16">
        <v>-34818</v>
      </c>
      <c r="M10" s="16">
        <f>+'[1]P&amp;L'!E50</f>
        <v>-34037</v>
      </c>
      <c r="N10" s="16">
        <v>-45424</v>
      </c>
      <c r="O10" s="16">
        <v>-41505</v>
      </c>
      <c r="P10" s="16">
        <v>-37979</v>
      </c>
      <c r="Q10" s="16">
        <v>-42078</v>
      </c>
      <c r="R10" s="57">
        <f>+P10+Q10-'[1]P&amp;L'!D9</f>
        <v>0</v>
      </c>
      <c r="S10" s="57">
        <f>+L10+M10-'[1]P&amp;L'!E9</f>
        <v>0</v>
      </c>
      <c r="T10" s="57">
        <f>+M10-'[1]P&amp;L'!E50</f>
        <v>0</v>
      </c>
    </row>
    <row r="11" spans="1:20" s="4" customFormat="1" ht="15.9" customHeight="1" x14ac:dyDescent="0.3">
      <c r="A11" s="11" t="s">
        <v>8</v>
      </c>
      <c r="B11" s="16">
        <v>-44549</v>
      </c>
      <c r="C11" s="16">
        <v>-170119</v>
      </c>
      <c r="D11" s="16">
        <v>-128130</v>
      </c>
      <c r="E11" s="16">
        <v>-89552</v>
      </c>
      <c r="F11" s="16">
        <v>-88576</v>
      </c>
      <c r="G11" s="12"/>
      <c r="H11" s="16">
        <v>-28251</v>
      </c>
      <c r="I11" s="16">
        <v>-22041</v>
      </c>
      <c r="J11" s="16">
        <v>-25864</v>
      </c>
      <c r="K11" s="16">
        <v>-13396</v>
      </c>
      <c r="L11" s="16">
        <v>-31368</v>
      </c>
      <c r="M11" s="16">
        <f>+'[1]P&amp;L'!E51</f>
        <v>-17618</v>
      </c>
      <c r="N11" s="16">
        <v>-13401</v>
      </c>
      <c r="O11" s="16">
        <v>-26189</v>
      </c>
      <c r="P11" s="16">
        <v>-14566</v>
      </c>
      <c r="Q11" s="16">
        <v>-5065</v>
      </c>
      <c r="R11" s="57">
        <f>+P11+Q11-'[1]P&amp;L'!D10</f>
        <v>0</v>
      </c>
      <c r="S11" s="57">
        <f>+L11+M11-'[1]P&amp;L'!E10</f>
        <v>0</v>
      </c>
      <c r="T11" s="57">
        <f>+M11-'[1]P&amp;L'!E51</f>
        <v>0</v>
      </c>
    </row>
    <row r="12" spans="1:20" s="6" customFormat="1" ht="15.9" customHeight="1" thickBot="1" x14ac:dyDescent="0.35">
      <c r="A12" s="20" t="s">
        <v>9</v>
      </c>
      <c r="B12" s="18">
        <v>164256</v>
      </c>
      <c r="C12" s="18">
        <v>51269</v>
      </c>
      <c r="D12" s="18">
        <v>181281</v>
      </c>
      <c r="E12" s="18">
        <v>321815</v>
      </c>
      <c r="F12" s="18">
        <v>489816</v>
      </c>
      <c r="G12" s="12"/>
      <c r="H12" s="18">
        <v>68939</v>
      </c>
      <c r="I12" s="18">
        <v>83166</v>
      </c>
      <c r="J12" s="18">
        <v>78516</v>
      </c>
      <c r="K12" s="18">
        <v>91194</v>
      </c>
      <c r="L12" s="18">
        <v>117132</v>
      </c>
      <c r="M12" s="18">
        <f>+'[1]P&amp;L'!E52</f>
        <v>123652</v>
      </c>
      <c r="N12" s="18">
        <v>139583</v>
      </c>
      <c r="O12" s="18">
        <v>109449</v>
      </c>
      <c r="P12" s="18">
        <v>150453</v>
      </c>
      <c r="Q12" s="18">
        <v>193958</v>
      </c>
      <c r="R12" s="57">
        <f>+P12+Q12-'[1]P&amp;L'!D11</f>
        <v>0</v>
      </c>
      <c r="S12" s="57">
        <f>+L12+M12-'[1]P&amp;L'!E11</f>
        <v>0</v>
      </c>
      <c r="T12" s="57">
        <f>+M12-'[1]P&amp;L'!E52</f>
        <v>0</v>
      </c>
    </row>
    <row r="13" spans="1:20" s="4" customFormat="1" ht="15.9" customHeight="1" x14ac:dyDescent="0.3">
      <c r="A13" s="11" t="s">
        <v>10</v>
      </c>
      <c r="B13" s="16">
        <v>38089</v>
      </c>
      <c r="C13" s="16">
        <v>6641</v>
      </c>
      <c r="D13" s="16">
        <v>31539</v>
      </c>
      <c r="E13" s="16">
        <v>8371</v>
      </c>
      <c r="F13" s="16">
        <v>6406</v>
      </c>
      <c r="G13" s="12"/>
      <c r="H13" s="16">
        <v>5327</v>
      </c>
      <c r="I13" s="16">
        <v>-1145</v>
      </c>
      <c r="J13" s="16">
        <v>1086</v>
      </c>
      <c r="K13" s="16">
        <v>3103</v>
      </c>
      <c r="L13" s="16">
        <v>1033</v>
      </c>
      <c r="M13" s="16">
        <f>+'[1]P&amp;L'!E53</f>
        <v>1443</v>
      </c>
      <c r="N13" s="16">
        <v>3225</v>
      </c>
      <c r="O13" s="16">
        <v>705</v>
      </c>
      <c r="P13" s="16">
        <v>1488</v>
      </c>
      <c r="Q13" s="16">
        <v>10435</v>
      </c>
      <c r="R13" s="57">
        <f>+P13+Q13-'[1]P&amp;L'!D12</f>
        <v>0</v>
      </c>
      <c r="S13" s="57">
        <f>+L13+M13-'[1]P&amp;L'!E12</f>
        <v>0</v>
      </c>
      <c r="T13" s="57">
        <f>+M13-'[1]P&amp;L'!E53</f>
        <v>0</v>
      </c>
    </row>
    <row r="14" spans="1:20" s="4" customFormat="1" ht="15.9" customHeight="1" x14ac:dyDescent="0.3">
      <c r="A14" s="11" t="s">
        <v>11</v>
      </c>
      <c r="B14" s="16">
        <v>-116111</v>
      </c>
      <c r="C14" s="16">
        <v>-284632</v>
      </c>
      <c r="D14" s="16">
        <v>-166323</v>
      </c>
      <c r="E14" s="16">
        <v>-151364</v>
      </c>
      <c r="F14" s="16">
        <v>-219003</v>
      </c>
      <c r="G14" s="12"/>
      <c r="H14" s="16">
        <v>-40431</v>
      </c>
      <c r="I14" s="16">
        <v>-43191</v>
      </c>
      <c r="J14" s="16">
        <v>-36244</v>
      </c>
      <c r="K14" s="16">
        <v>-31498</v>
      </c>
      <c r="L14" s="16">
        <v>-48464</v>
      </c>
      <c r="M14" s="16">
        <f>+'[1]P&amp;L'!E54</f>
        <v>-16232</v>
      </c>
      <c r="N14" s="16">
        <v>-30584</v>
      </c>
      <c r="O14" s="16">
        <v>-123723</v>
      </c>
      <c r="P14" s="16">
        <v>-20182</v>
      </c>
      <c r="Q14" s="16">
        <v>-2265</v>
      </c>
      <c r="R14" s="57">
        <f>+P14+Q14-'[1]P&amp;L'!D13</f>
        <v>0</v>
      </c>
      <c r="S14" s="57">
        <f>+L14+M14-'[1]P&amp;L'!E13</f>
        <v>0</v>
      </c>
      <c r="T14" s="57">
        <f>+M14-'[1]P&amp;L'!E54</f>
        <v>0</v>
      </c>
    </row>
    <row r="15" spans="1:20" s="6" customFormat="1" ht="15.9" customHeight="1" thickBot="1" x14ac:dyDescent="0.35">
      <c r="A15" s="20" t="s">
        <v>12</v>
      </c>
      <c r="B15" s="18">
        <v>-78022</v>
      </c>
      <c r="C15" s="18">
        <v>-277991</v>
      </c>
      <c r="D15" s="18">
        <v>-134784</v>
      </c>
      <c r="E15" s="18">
        <v>-142993</v>
      </c>
      <c r="F15" s="18">
        <v>-212597</v>
      </c>
      <c r="G15" s="12"/>
      <c r="H15" s="18">
        <v>-35104</v>
      </c>
      <c r="I15" s="18">
        <v>-44336</v>
      </c>
      <c r="J15" s="18">
        <v>-35158</v>
      </c>
      <c r="K15" s="18">
        <v>-28395</v>
      </c>
      <c r="L15" s="18">
        <v>-47431</v>
      </c>
      <c r="M15" s="18">
        <f>+'[1]P&amp;L'!E55</f>
        <v>-14789</v>
      </c>
      <c r="N15" s="18">
        <v>-27359</v>
      </c>
      <c r="O15" s="18">
        <v>-123018</v>
      </c>
      <c r="P15" s="18">
        <v>-18694</v>
      </c>
      <c r="Q15" s="18">
        <v>8170</v>
      </c>
      <c r="R15" s="57">
        <f>+P15+Q15-'[1]P&amp;L'!D14</f>
        <v>0</v>
      </c>
      <c r="S15" s="57">
        <f>+L15+M15-'[1]P&amp;L'!E14</f>
        <v>0</v>
      </c>
      <c r="T15" s="57">
        <f>+M15-'[1]P&amp;L'!E55</f>
        <v>0</v>
      </c>
    </row>
    <row r="16" spans="1:20" s="4" customFormat="1" ht="15.9" customHeight="1" x14ac:dyDescent="0.3">
      <c r="A16" s="11" t="s">
        <v>13</v>
      </c>
      <c r="B16" s="16" t="s">
        <v>173</v>
      </c>
      <c r="C16" s="16" t="s">
        <v>172</v>
      </c>
      <c r="D16" s="16">
        <v>354</v>
      </c>
      <c r="E16" s="16">
        <v>251</v>
      </c>
      <c r="F16" s="16">
        <v>163</v>
      </c>
      <c r="G16" s="12"/>
      <c r="H16" s="16">
        <v>193</v>
      </c>
      <c r="I16" s="16">
        <v>208</v>
      </c>
      <c r="J16" s="16">
        <v>-129</v>
      </c>
      <c r="K16" s="16">
        <v>-21</v>
      </c>
      <c r="L16" s="16">
        <v>104</v>
      </c>
      <c r="M16" s="16">
        <f>+'[1]P&amp;L'!E56</f>
        <v>78</v>
      </c>
      <c r="N16" s="16">
        <v>-107</v>
      </c>
      <c r="O16" s="16">
        <v>88</v>
      </c>
      <c r="P16" s="16">
        <v>383</v>
      </c>
      <c r="Q16" s="16">
        <v>86</v>
      </c>
      <c r="R16" s="57">
        <f>+P16+Q16-'[1]P&amp;L'!D15</f>
        <v>0</v>
      </c>
      <c r="S16" s="57">
        <f>+L16+M16-'[1]P&amp;L'!E15</f>
        <v>0</v>
      </c>
      <c r="T16" s="57">
        <f>+M16-'[1]P&amp;L'!E56</f>
        <v>0</v>
      </c>
    </row>
    <row r="17" spans="1:20" s="6" customFormat="1" ht="15.9" customHeight="1" thickBot="1" x14ac:dyDescent="0.35">
      <c r="A17" s="20" t="s">
        <v>14</v>
      </c>
      <c r="B17" s="18">
        <v>86366</v>
      </c>
      <c r="C17" s="18">
        <v>-225921</v>
      </c>
      <c r="D17" s="18">
        <v>46851</v>
      </c>
      <c r="E17" s="18">
        <v>179073</v>
      </c>
      <c r="F17" s="18">
        <v>277382</v>
      </c>
      <c r="G17" s="12"/>
      <c r="H17" s="18">
        <v>34028</v>
      </c>
      <c r="I17" s="18">
        <v>39038</v>
      </c>
      <c r="J17" s="18">
        <v>43229</v>
      </c>
      <c r="K17" s="18">
        <v>62778</v>
      </c>
      <c r="L17" s="18">
        <v>69805</v>
      </c>
      <c r="M17" s="18">
        <f>+'[1]P&amp;L'!E57</f>
        <v>108941</v>
      </c>
      <c r="N17" s="18">
        <v>112117</v>
      </c>
      <c r="O17" s="18">
        <v>-13481</v>
      </c>
      <c r="P17" s="18">
        <v>132142</v>
      </c>
      <c r="Q17" s="18">
        <v>202214</v>
      </c>
      <c r="R17" s="57">
        <f>+P17+Q17-'[1]P&amp;L'!D16</f>
        <v>0</v>
      </c>
      <c r="S17" s="57">
        <f>+L17+M17-'[1]P&amp;L'!E16</f>
        <v>0</v>
      </c>
      <c r="T17" s="57">
        <f>+M17-'[1]P&amp;L'!E57</f>
        <v>0</v>
      </c>
    </row>
    <row r="18" spans="1:20" s="4" customFormat="1" ht="15.9" customHeight="1" x14ac:dyDescent="0.3">
      <c r="A18" s="11" t="s">
        <v>15</v>
      </c>
      <c r="B18" s="16">
        <v>-7487</v>
      </c>
      <c r="C18" s="16">
        <v>10755</v>
      </c>
      <c r="D18" s="16">
        <v>95654</v>
      </c>
      <c r="E18" s="16">
        <v>-45291</v>
      </c>
      <c r="F18" s="16">
        <v>68623</v>
      </c>
      <c r="G18" s="12"/>
      <c r="H18" s="16">
        <v>-21014</v>
      </c>
      <c r="I18" s="16">
        <v>-17264</v>
      </c>
      <c r="J18" s="16">
        <v>-6219</v>
      </c>
      <c r="K18" s="16">
        <v>-794</v>
      </c>
      <c r="L18" s="16">
        <v>-16582</v>
      </c>
      <c r="M18" s="16">
        <f>+'[1]P&amp;L'!E58</f>
        <v>-23381</v>
      </c>
      <c r="N18" s="16">
        <v>7215</v>
      </c>
      <c r="O18" s="16">
        <v>101371</v>
      </c>
      <c r="P18" s="16">
        <v>-29904</v>
      </c>
      <c r="Q18" s="16">
        <v>-40135</v>
      </c>
      <c r="R18" s="57">
        <f>+P18+Q18-'[1]P&amp;L'!D17</f>
        <v>0</v>
      </c>
      <c r="S18" s="57">
        <f>+L18+M18-'[1]P&amp;L'!E17</f>
        <v>0</v>
      </c>
      <c r="T18" s="57">
        <f>+M18-'[1]P&amp;L'!E58</f>
        <v>0</v>
      </c>
    </row>
    <row r="19" spans="1:20" s="6" customFormat="1" ht="15.9" customHeight="1" thickBot="1" x14ac:dyDescent="0.35">
      <c r="A19" s="20" t="s">
        <v>16</v>
      </c>
      <c r="B19" s="18">
        <v>78879</v>
      </c>
      <c r="C19" s="18">
        <v>-215166</v>
      </c>
      <c r="D19" s="18">
        <v>142505</v>
      </c>
      <c r="E19" s="18">
        <v>133782</v>
      </c>
      <c r="F19" s="18">
        <v>346005</v>
      </c>
      <c r="G19" s="12"/>
      <c r="H19" s="18">
        <v>13014</v>
      </c>
      <c r="I19" s="18">
        <v>21774</v>
      </c>
      <c r="J19" s="18">
        <v>37010</v>
      </c>
      <c r="K19" s="18">
        <v>61984</v>
      </c>
      <c r="L19" s="18">
        <v>53223</v>
      </c>
      <c r="M19" s="18">
        <f>+'[1]P&amp;L'!E59</f>
        <v>85560</v>
      </c>
      <c r="N19" s="18">
        <v>119332</v>
      </c>
      <c r="O19" s="18">
        <v>87890</v>
      </c>
      <c r="P19" s="18">
        <v>102238</v>
      </c>
      <c r="Q19" s="18">
        <v>162079</v>
      </c>
      <c r="R19" s="57">
        <f>+P19+Q19-'[1]P&amp;L'!D18</f>
        <v>0</v>
      </c>
      <c r="S19" s="57">
        <f>+L19+M19-'[1]P&amp;L'!E18</f>
        <v>0</v>
      </c>
      <c r="T19" s="57">
        <f>+M19-'[1]P&amp;L'!E59</f>
        <v>0</v>
      </c>
    </row>
    <row r="20" spans="1:20" s="4" customFormat="1" ht="15.9" customHeight="1" x14ac:dyDescent="0.3">
      <c r="A20" s="10" t="s">
        <v>17</v>
      </c>
      <c r="B20" s="21"/>
      <c r="C20" s="21"/>
      <c r="D20" s="21"/>
      <c r="E20" s="21"/>
      <c r="F20" s="21"/>
      <c r="G20" s="12"/>
      <c r="H20" s="21"/>
      <c r="I20" s="21"/>
      <c r="J20" s="21"/>
      <c r="K20" s="21"/>
      <c r="L20" s="21">
        <v>0</v>
      </c>
      <c r="M20" s="21">
        <f>+'[1]P&amp;L'!E60</f>
        <v>0</v>
      </c>
      <c r="N20" s="21"/>
      <c r="O20" s="21"/>
      <c r="P20" s="21"/>
      <c r="Q20" s="21"/>
      <c r="R20" s="57">
        <f>+P20+Q20-'[1]P&amp;L'!D19</f>
        <v>0</v>
      </c>
      <c r="S20" s="57">
        <f>+L20+M20-'[1]P&amp;L'!E19</f>
        <v>0</v>
      </c>
      <c r="T20" s="57">
        <f>+M20-'[1]P&amp;L'!E60</f>
        <v>0</v>
      </c>
    </row>
    <row r="21" spans="1:20" s="6" customFormat="1" ht="15.9" customHeight="1" thickBot="1" x14ac:dyDescent="0.35">
      <c r="A21" s="20" t="s">
        <v>18</v>
      </c>
      <c r="B21" s="18">
        <v>-77378</v>
      </c>
      <c r="C21" s="18">
        <v>-222545</v>
      </c>
      <c r="D21" s="18">
        <v>-102945</v>
      </c>
      <c r="E21" s="18">
        <v>32571</v>
      </c>
      <c r="F21" s="18">
        <v>0</v>
      </c>
      <c r="G21" s="12"/>
      <c r="H21" s="18">
        <v>-7428</v>
      </c>
      <c r="I21" s="18">
        <v>-814</v>
      </c>
      <c r="J21" s="18">
        <v>-8912</v>
      </c>
      <c r="K21" s="18">
        <v>49725</v>
      </c>
      <c r="L21" s="18">
        <v>0</v>
      </c>
      <c r="M21" s="18">
        <f>+'[1]P&amp;L'!E61</f>
        <v>0</v>
      </c>
      <c r="N21" s="18"/>
      <c r="O21" s="18"/>
      <c r="P21" s="18"/>
      <c r="Q21" s="18"/>
      <c r="R21" s="57">
        <f>+P21+Q21-'[1]P&amp;L'!D20</f>
        <v>0</v>
      </c>
      <c r="S21" s="57">
        <f>+L21+M21-'[1]P&amp;L'!E20</f>
        <v>0</v>
      </c>
      <c r="T21" s="57">
        <f>+M21-'[1]P&amp;L'!E61</f>
        <v>0</v>
      </c>
    </row>
    <row r="22" spans="1:20" s="7" customFormat="1" ht="15.9" customHeight="1" thickBot="1" x14ac:dyDescent="0.35">
      <c r="A22" s="22" t="s">
        <v>20</v>
      </c>
      <c r="B22" s="23">
        <v>1501</v>
      </c>
      <c r="C22" s="23">
        <v>-437711</v>
      </c>
      <c r="D22" s="23">
        <v>39560</v>
      </c>
      <c r="E22" s="23">
        <v>166353</v>
      </c>
      <c r="F22" s="23">
        <v>346005</v>
      </c>
      <c r="G22" s="12"/>
      <c r="H22" s="23">
        <v>5586</v>
      </c>
      <c r="I22" s="23">
        <v>20960</v>
      </c>
      <c r="J22" s="23">
        <v>28098</v>
      </c>
      <c r="K22" s="23">
        <v>111709</v>
      </c>
      <c r="L22" s="23">
        <v>53223</v>
      </c>
      <c r="M22" s="23">
        <f>+'[1]P&amp;L'!E62</f>
        <v>85560</v>
      </c>
      <c r="N22" s="23">
        <v>119332</v>
      </c>
      <c r="O22" s="23">
        <v>87890</v>
      </c>
      <c r="P22" s="23">
        <v>102238</v>
      </c>
      <c r="Q22" s="23">
        <v>162079</v>
      </c>
      <c r="R22" s="57">
        <f>+P22+Q22-'[1]P&amp;L'!D21</f>
        <v>0</v>
      </c>
      <c r="S22" s="57">
        <f>+L22+M22-'[1]P&amp;L'!E21</f>
        <v>0</v>
      </c>
      <c r="T22" s="57">
        <f>+M22-'[1]P&amp;L'!E62</f>
        <v>0</v>
      </c>
    </row>
    <row r="23" spans="1:20" s="4" customFormat="1" ht="15.9" customHeight="1" x14ac:dyDescent="0.3">
      <c r="A23" s="11" t="s">
        <v>21</v>
      </c>
      <c r="B23" s="21"/>
      <c r="C23" s="21"/>
      <c r="D23" s="21"/>
      <c r="E23" s="21"/>
      <c r="F23" s="21"/>
      <c r="G23" s="12"/>
      <c r="H23" s="21"/>
      <c r="I23" s="21"/>
      <c r="J23" s="21"/>
      <c r="K23" s="21"/>
      <c r="L23" s="21">
        <v>0</v>
      </c>
      <c r="M23" s="21">
        <f>+'[1]P&amp;L'!E63</f>
        <v>0</v>
      </c>
      <c r="N23" s="21"/>
      <c r="O23" s="21"/>
      <c r="P23" s="21"/>
      <c r="Q23" s="21"/>
      <c r="R23" s="57">
        <f>+P23+Q23-'[1]P&amp;L'!D22</f>
        <v>0</v>
      </c>
      <c r="S23" s="57">
        <f>+L23+M23-'[1]P&amp;L'!E22</f>
        <v>0</v>
      </c>
      <c r="T23" s="57">
        <f>+M23-'[1]P&amp;L'!E63</f>
        <v>0</v>
      </c>
    </row>
    <row r="24" spans="1:20" s="4" customFormat="1" ht="15.9" customHeight="1" x14ac:dyDescent="0.3">
      <c r="A24" s="11" t="s">
        <v>22</v>
      </c>
      <c r="B24" s="16" t="s">
        <v>174</v>
      </c>
      <c r="C24" s="16">
        <v>-430584</v>
      </c>
      <c r="D24" s="16">
        <v>49447</v>
      </c>
      <c r="E24" s="16">
        <v>167116</v>
      </c>
      <c r="F24" s="16">
        <v>342987</v>
      </c>
      <c r="G24" s="12"/>
      <c r="H24" s="16">
        <v>6437</v>
      </c>
      <c r="I24" s="16">
        <v>20588</v>
      </c>
      <c r="J24" s="16">
        <v>29087</v>
      </c>
      <c r="K24" s="16">
        <v>111004</v>
      </c>
      <c r="L24" s="16">
        <v>52209</v>
      </c>
      <c r="M24" s="16">
        <f>+'[1]P&amp;L'!E64</f>
        <v>86248</v>
      </c>
      <c r="N24" s="16">
        <v>116801</v>
      </c>
      <c r="O24" s="16">
        <v>87729</v>
      </c>
      <c r="P24" s="16">
        <v>102068</v>
      </c>
      <c r="Q24" s="16">
        <v>161925</v>
      </c>
      <c r="R24" s="57">
        <f>+P24+Q24-'[1]P&amp;L'!D23</f>
        <v>0</v>
      </c>
      <c r="S24" s="57">
        <f>+L24+M24-'[1]P&amp;L'!E23</f>
        <v>0</v>
      </c>
      <c r="T24" s="57">
        <f>+M24-'[1]P&amp;L'!E64</f>
        <v>0</v>
      </c>
    </row>
    <row r="25" spans="1:20" s="6" customFormat="1" ht="15.9" customHeight="1" thickBot="1" x14ac:dyDescent="0.35">
      <c r="A25" s="25" t="s">
        <v>23</v>
      </c>
      <c r="B25" s="26" t="s">
        <v>175</v>
      </c>
      <c r="C25" s="26">
        <v>-7127</v>
      </c>
      <c r="D25" s="26">
        <v>-9887</v>
      </c>
      <c r="E25" s="26">
        <v>-763</v>
      </c>
      <c r="F25" s="26">
        <v>3018</v>
      </c>
      <c r="G25" s="12"/>
      <c r="H25" s="26">
        <v>-851</v>
      </c>
      <c r="I25" s="26">
        <v>372</v>
      </c>
      <c r="J25" s="26">
        <v>-989</v>
      </c>
      <c r="K25" s="26">
        <v>705</v>
      </c>
      <c r="L25" s="26">
        <v>1014</v>
      </c>
      <c r="M25" s="26">
        <f>+'[1]P&amp;L'!E65</f>
        <v>-688</v>
      </c>
      <c r="N25" s="26">
        <v>2531</v>
      </c>
      <c r="O25" s="26">
        <v>161</v>
      </c>
      <c r="P25" s="26">
        <v>170</v>
      </c>
      <c r="Q25" s="26">
        <v>154</v>
      </c>
      <c r="R25" s="57">
        <f>+P25+Q25-'[1]P&amp;L'!D24</f>
        <v>0</v>
      </c>
      <c r="S25" s="57">
        <f>+L25+M25-'[1]P&amp;L'!E24</f>
        <v>0</v>
      </c>
      <c r="T25" s="57">
        <f>+M25-'[1]P&amp;L'!E65</f>
        <v>0</v>
      </c>
    </row>
    <row r="26" spans="1:20" s="4" customFormat="1" ht="15.9" customHeight="1" x14ac:dyDescent="0.3">
      <c r="A26" s="10" t="s">
        <v>24</v>
      </c>
      <c r="B26" s="21"/>
      <c r="C26" s="21"/>
      <c r="D26" s="21"/>
      <c r="E26" s="21"/>
      <c r="F26" s="21"/>
      <c r="G26" s="12"/>
      <c r="H26" s="21"/>
      <c r="I26" s="21"/>
      <c r="J26" s="21"/>
      <c r="K26" s="21"/>
      <c r="L26" s="21">
        <v>0</v>
      </c>
      <c r="M26" s="21">
        <f>+'[1]P&amp;L'!E66</f>
        <v>0</v>
      </c>
      <c r="N26" s="21"/>
      <c r="O26" s="21"/>
      <c r="P26" s="21"/>
      <c r="Q26" s="21"/>
      <c r="R26" s="57">
        <f>+P26+Q26-'[1]P&amp;L'!D25</f>
        <v>0</v>
      </c>
      <c r="S26" s="57">
        <f>+L26+M26-'[1]P&amp;L'!E25</f>
        <v>0</v>
      </c>
      <c r="T26" s="57">
        <f>+M26-'[1]P&amp;L'!E66</f>
        <v>0</v>
      </c>
    </row>
    <row r="27" spans="1:20" s="4" customFormat="1" ht="15.9" customHeight="1" x14ac:dyDescent="0.3">
      <c r="A27" s="11" t="s">
        <v>25</v>
      </c>
      <c r="B27" s="27">
        <v>0.02</v>
      </c>
      <c r="C27" s="27">
        <v>-8.17</v>
      </c>
      <c r="D27" s="27">
        <v>0.94</v>
      </c>
      <c r="E27" s="27">
        <v>3.17</v>
      </c>
      <c r="F27" s="27">
        <v>6.51</v>
      </c>
      <c r="G27" s="12"/>
      <c r="H27" s="27">
        <v>0.12</v>
      </c>
      <c r="I27" s="27">
        <v>0.39</v>
      </c>
      <c r="J27" s="27">
        <v>0.55000000000000004</v>
      </c>
      <c r="K27" s="27">
        <v>2.1063413980468164</v>
      </c>
      <c r="L27" s="27">
        <v>0.9906848226246463</v>
      </c>
      <c r="M27" s="27">
        <f>+'[1]P&amp;L'!E67</f>
        <v>1.6365872662133059</v>
      </c>
      <c r="N27" s="27">
        <v>2.2200000000000002</v>
      </c>
      <c r="O27" s="27">
        <v>1.6646897815326396</v>
      </c>
      <c r="P27" s="27">
        <v>1.9367775378891072</v>
      </c>
      <c r="Q27" s="27">
        <v>3.0725859507651143</v>
      </c>
      <c r="R27" s="57">
        <f>+P27+Q27-'[1]P&amp;L'!D26</f>
        <v>0</v>
      </c>
      <c r="S27" s="57">
        <f>+L27+M27-'[1]P&amp;L'!E26</f>
        <v>0</v>
      </c>
      <c r="T27" s="57">
        <f>+M27-'[1]P&amp;L'!E67</f>
        <v>0</v>
      </c>
    </row>
    <row r="28" spans="1:20" s="6" customFormat="1" ht="15.9" customHeight="1" thickBot="1" x14ac:dyDescent="0.35">
      <c r="A28" s="25" t="s">
        <v>26</v>
      </c>
      <c r="B28" s="28">
        <v>0.02</v>
      </c>
      <c r="C28" s="28">
        <v>-8.17</v>
      </c>
      <c r="D28" s="28">
        <v>0.94</v>
      </c>
      <c r="E28" s="28">
        <v>3.17</v>
      </c>
      <c r="F28" s="28">
        <v>6.51</v>
      </c>
      <c r="G28" s="12"/>
      <c r="H28" s="28">
        <v>0.12</v>
      </c>
      <c r="I28" s="28">
        <v>0.39</v>
      </c>
      <c r="J28" s="28">
        <v>0.55000000000000004</v>
      </c>
      <c r="K28" s="28">
        <v>2.1063413980468164</v>
      </c>
      <c r="L28" s="28">
        <v>0.9906848226246463</v>
      </c>
      <c r="M28" s="28">
        <f>+'[1]P&amp;L'!E68</f>
        <v>1.6365872662133059</v>
      </c>
      <c r="N28" s="28">
        <v>2.2200000000000002</v>
      </c>
      <c r="O28" s="28">
        <v>1.6646897815326396</v>
      </c>
      <c r="P28" s="28">
        <v>1.9367775378891072</v>
      </c>
      <c r="Q28" s="28">
        <v>3.0725859507651143</v>
      </c>
      <c r="R28" s="57">
        <f>+P28+Q28-'[1]P&amp;L'!D27</f>
        <v>0</v>
      </c>
      <c r="S28" s="57">
        <f>+L28+M28-'[1]P&amp;L'!E27</f>
        <v>0</v>
      </c>
      <c r="T28" s="57">
        <f>+M28-'[1]P&amp;L'!E68</f>
        <v>0</v>
      </c>
    </row>
    <row r="29" spans="1:20" s="4" customFormat="1" ht="15.9" customHeight="1" x14ac:dyDescent="0.3">
      <c r="A29" s="10" t="s">
        <v>27</v>
      </c>
      <c r="B29" s="29"/>
      <c r="C29" s="29"/>
      <c r="D29" s="29"/>
      <c r="E29" s="29"/>
      <c r="F29" s="29"/>
      <c r="G29" s="12"/>
      <c r="H29" s="29"/>
      <c r="I29" s="29"/>
      <c r="J29" s="29"/>
      <c r="K29" s="29"/>
      <c r="L29" s="29">
        <v>0</v>
      </c>
      <c r="M29" s="29">
        <f>+'[1]P&amp;L'!E69</f>
        <v>0</v>
      </c>
      <c r="N29" s="29"/>
      <c r="O29" s="29"/>
      <c r="P29" s="29"/>
      <c r="Q29" s="29"/>
      <c r="R29" s="57">
        <f>+P29+Q29-'[1]P&amp;L'!D28</f>
        <v>0</v>
      </c>
      <c r="S29" s="57">
        <f>+L29+M29-'[1]P&amp;L'!E28</f>
        <v>0</v>
      </c>
      <c r="T29" s="57">
        <f>+M29-'[1]P&amp;L'!E69</f>
        <v>0</v>
      </c>
    </row>
    <row r="30" spans="1:20" s="4" customFormat="1" ht="15.9" customHeight="1" x14ac:dyDescent="0.3">
      <c r="A30" s="11" t="s">
        <v>25</v>
      </c>
      <c r="B30" s="27">
        <v>1.61</v>
      </c>
      <c r="C30" s="27">
        <v>-4</v>
      </c>
      <c r="D30" s="27">
        <v>2.87</v>
      </c>
      <c r="E30" s="27">
        <v>2.5499999999999998</v>
      </c>
      <c r="F30" s="27">
        <v>6.51</v>
      </c>
      <c r="G30" s="12"/>
      <c r="H30" s="27">
        <v>0.26</v>
      </c>
      <c r="I30" s="27">
        <v>0.41</v>
      </c>
      <c r="J30" s="27">
        <v>0.72</v>
      </c>
      <c r="K30" s="27">
        <v>1.1627913816701281</v>
      </c>
      <c r="L30" s="27">
        <v>0.9906848226246463</v>
      </c>
      <c r="M30" s="27">
        <f>+'[1]P&amp;L'!E70</f>
        <v>1.6365872662133059</v>
      </c>
      <c r="N30" s="27">
        <v>2.2200000000000002</v>
      </c>
      <c r="O30" s="27">
        <v>1.6646897815326396</v>
      </c>
      <c r="P30" s="27">
        <v>1.9367775378891072</v>
      </c>
      <c r="Q30" s="27">
        <v>3.0725859507651143</v>
      </c>
      <c r="R30" s="57">
        <f>+P30+Q30-'[1]P&amp;L'!D29</f>
        <v>0</v>
      </c>
      <c r="S30" s="57">
        <f>+L30+M30-'[1]P&amp;L'!E29</f>
        <v>0</v>
      </c>
      <c r="T30" s="57">
        <f>+M30-'[1]P&amp;L'!E70</f>
        <v>0</v>
      </c>
    </row>
    <row r="31" spans="1:20" s="6" customFormat="1" ht="15.9" customHeight="1" thickBot="1" x14ac:dyDescent="0.35">
      <c r="A31" s="25" t="s">
        <v>26</v>
      </c>
      <c r="B31" s="28">
        <v>1.61</v>
      </c>
      <c r="C31" s="28">
        <v>-4</v>
      </c>
      <c r="D31" s="28">
        <v>2.87</v>
      </c>
      <c r="E31" s="28">
        <v>2.5499999999999998</v>
      </c>
      <c r="F31" s="28">
        <v>6.51</v>
      </c>
      <c r="G31" s="12"/>
      <c r="H31" s="28">
        <v>0.26</v>
      </c>
      <c r="I31" s="28">
        <v>0.41</v>
      </c>
      <c r="J31" s="28">
        <v>0.72</v>
      </c>
      <c r="K31" s="28">
        <v>1.1627913816701281</v>
      </c>
      <c r="L31" s="28">
        <v>0.9906848226246463</v>
      </c>
      <c r="M31" s="28">
        <f>+'[1]P&amp;L'!E71</f>
        <v>1.6365872662133059</v>
      </c>
      <c r="N31" s="28">
        <v>2.2200000000000002</v>
      </c>
      <c r="O31" s="28">
        <v>1.6646897815326396</v>
      </c>
      <c r="P31" s="28">
        <v>1.9367775378891072</v>
      </c>
      <c r="Q31" s="28">
        <v>3.0725859507651143</v>
      </c>
      <c r="R31" s="57">
        <f>+P31+Q31-'[1]P&amp;L'!D30</f>
        <v>0</v>
      </c>
      <c r="S31" s="57">
        <f>+L31+M31-'[1]P&amp;L'!E30</f>
        <v>0</v>
      </c>
      <c r="T31" s="57">
        <f>+M31-'[1]P&amp;L'!E71</f>
        <v>0</v>
      </c>
    </row>
    <row r="32" spans="1:20" s="4" customFormat="1" ht="15.9" customHeight="1" x14ac:dyDescent="0.3">
      <c r="A32" s="30"/>
      <c r="B32" s="31"/>
      <c r="C32" s="31"/>
      <c r="D32" s="31"/>
      <c r="E32" s="31"/>
      <c r="F32" s="31"/>
      <c r="G32" s="12"/>
      <c r="H32" s="31"/>
      <c r="I32" s="31"/>
      <c r="J32" s="31"/>
      <c r="K32" s="31"/>
      <c r="L32" s="31">
        <v>0</v>
      </c>
      <c r="M32" s="31"/>
      <c r="N32" s="31"/>
      <c r="O32" s="31"/>
      <c r="P32" s="31"/>
      <c r="Q32" s="31"/>
    </row>
    <row r="33" spans="1:19" s="4" customFormat="1" ht="15.9" customHeight="1" thickBot="1" x14ac:dyDescent="0.35">
      <c r="A33" s="32" t="s">
        <v>153</v>
      </c>
      <c r="B33" s="16"/>
      <c r="C33" s="16">
        <v>256965.80867531398</v>
      </c>
      <c r="D33" s="16">
        <v>390255.153954971</v>
      </c>
      <c r="E33" s="16">
        <v>526302</v>
      </c>
      <c r="F33" s="16">
        <v>707538</v>
      </c>
      <c r="G33" s="12"/>
      <c r="H33" s="16">
        <v>119078</v>
      </c>
      <c r="I33" s="16">
        <v>133745</v>
      </c>
      <c r="J33" s="16">
        <v>128152</v>
      </c>
      <c r="K33" s="16">
        <v>145327</v>
      </c>
      <c r="L33" s="16">
        <f>+[2]segmenty!$I$98</f>
        <v>173091</v>
      </c>
      <c r="M33" s="16">
        <v>178150</v>
      </c>
      <c r="N33" s="16">
        <v>191342</v>
      </c>
      <c r="O33" s="16">
        <v>164955</v>
      </c>
      <c r="P33" s="16">
        <v>203581</v>
      </c>
      <c r="Q33" s="16">
        <v>250174</v>
      </c>
      <c r="S33" s="69">
        <f>+L33+M33-[1]segmenty!I98</f>
        <v>0</v>
      </c>
    </row>
    <row r="34" spans="1:19" s="6" customFormat="1" ht="15.9" customHeight="1" thickBot="1" x14ac:dyDescent="0.35">
      <c r="A34" s="33" t="s">
        <v>154</v>
      </c>
      <c r="B34" s="26"/>
      <c r="C34" s="26">
        <v>364061.255607314</v>
      </c>
      <c r="D34" s="26">
        <v>440826.688652971</v>
      </c>
      <c r="E34" s="26">
        <v>511126</v>
      </c>
      <c r="F34" s="26">
        <v>748422</v>
      </c>
      <c r="G34" s="12"/>
      <c r="H34" s="26">
        <v>118820</v>
      </c>
      <c r="I34" s="26">
        <v>154340</v>
      </c>
      <c r="J34" s="26">
        <v>142491</v>
      </c>
      <c r="K34" s="26">
        <v>95475</v>
      </c>
      <c r="L34" s="26">
        <f>+[2]segmenty!$I$99</f>
        <v>192758</v>
      </c>
      <c r="M34" s="26">
        <v>187847</v>
      </c>
      <c r="N34" s="26">
        <v>199393</v>
      </c>
      <c r="O34" s="26">
        <v>168424</v>
      </c>
      <c r="P34" s="26">
        <v>206263</v>
      </c>
      <c r="Q34" s="26">
        <v>227784</v>
      </c>
      <c r="S34" s="69">
        <f>+L34+M34-[1]segmenty!I99</f>
        <v>0</v>
      </c>
    </row>
    <row r="35" spans="1:19" x14ac:dyDescent="0.3">
      <c r="A35" s="34"/>
      <c r="B35" s="34"/>
      <c r="C35" s="34"/>
      <c r="D35" s="34"/>
      <c r="E35" s="34"/>
      <c r="F35" s="34"/>
      <c r="G35" s="35"/>
      <c r="H35" s="34"/>
      <c r="I35" s="34"/>
      <c r="J35" s="34"/>
      <c r="K35" s="34"/>
      <c r="L35" s="34"/>
      <c r="M35" s="34"/>
      <c r="N35" s="34"/>
      <c r="O35" s="34"/>
      <c r="P35" s="34"/>
    </row>
    <row r="36" spans="1:19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9" s="8" customFormat="1" ht="12" x14ac:dyDescent="0.25">
      <c r="A37" s="36" t="s">
        <v>187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9" s="8" customFormat="1" ht="12" x14ac:dyDescent="0.25">
      <c r="A38" s="36" t="s">
        <v>186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9" x14ac:dyDescent="0.3">
      <c r="A39" s="36" t="s">
        <v>210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9" x14ac:dyDescent="0.3">
      <c r="A40" s="36" t="s">
        <v>213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</sheetPr>
  <dimension ref="A1:Q54"/>
  <sheetViews>
    <sheetView workbookViewId="0">
      <pane xSplit="1" ySplit="3" topLeftCell="E31" activePane="bottomRight" state="frozen"/>
      <selection pane="topRight" activeCell="B1" sqref="B1"/>
      <selection pane="bottomLeft" activeCell="A2" sqref="A2"/>
      <selection pane="bottomRight" activeCell="Q50" sqref="Q50"/>
    </sheetView>
  </sheetViews>
  <sheetFormatPr defaultColWidth="9.109375" defaultRowHeight="14.4" x14ac:dyDescent="0.3"/>
  <cols>
    <col min="1" max="1" width="67.109375" style="41" customWidth="1"/>
    <col min="2" max="6" width="10.6640625" style="38" customWidth="1"/>
    <col min="7" max="7" width="10.6640625" style="3" customWidth="1"/>
    <col min="8" max="17" width="10.6640625" style="38" customWidth="1"/>
    <col min="18" max="16384" width="9.109375" style="3"/>
  </cols>
  <sheetData>
    <row r="1" spans="1:17" ht="21" x14ac:dyDescent="0.4">
      <c r="A1" s="9" t="s">
        <v>188</v>
      </c>
    </row>
    <row r="2" spans="1:17" s="4" customFormat="1" ht="13.8" x14ac:dyDescent="0.3">
      <c r="A2" s="39"/>
      <c r="B2" s="40"/>
      <c r="C2" s="40"/>
      <c r="D2" s="40"/>
      <c r="E2" s="40"/>
      <c r="F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12" customFormat="1" ht="15.9" customHeight="1" x14ac:dyDescent="0.3">
      <c r="A3" s="42" t="s">
        <v>0</v>
      </c>
      <c r="B3" s="43" t="s">
        <v>133</v>
      </c>
      <c r="C3" s="43" t="s">
        <v>134</v>
      </c>
      <c r="D3" s="43" t="s">
        <v>75</v>
      </c>
      <c r="E3" s="43" t="s">
        <v>30</v>
      </c>
      <c r="F3" s="43" t="s">
        <v>29</v>
      </c>
      <c r="H3" s="44" t="s">
        <v>180</v>
      </c>
      <c r="I3" s="44" t="s">
        <v>84</v>
      </c>
      <c r="J3" s="44" t="s">
        <v>85</v>
      </c>
      <c r="K3" s="44" t="s">
        <v>30</v>
      </c>
      <c r="L3" s="44" t="s">
        <v>179</v>
      </c>
      <c r="M3" s="44" t="s">
        <v>86</v>
      </c>
      <c r="N3" s="44" t="s">
        <v>87</v>
      </c>
      <c r="O3" s="44" t="s">
        <v>29</v>
      </c>
      <c r="P3" s="44" t="s">
        <v>206</v>
      </c>
      <c r="Q3" s="44" t="s">
        <v>214</v>
      </c>
    </row>
    <row r="4" spans="1:17" s="13" customFormat="1" ht="15.9" customHeight="1" x14ac:dyDescent="0.3">
      <c r="A4" s="45" t="s">
        <v>31</v>
      </c>
      <c r="B4" s="46"/>
      <c r="C4" s="46"/>
      <c r="D4" s="46"/>
      <c r="E4" s="46"/>
      <c r="F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s="13" customFormat="1" ht="15.9" customHeight="1" x14ac:dyDescent="0.3">
      <c r="A5" s="47" t="s">
        <v>32</v>
      </c>
      <c r="B5" s="16">
        <v>2218720</v>
      </c>
      <c r="C5" s="16">
        <v>2099395</v>
      </c>
      <c r="D5" s="16">
        <v>2036738</v>
      </c>
      <c r="E5" s="16">
        <v>2036738</v>
      </c>
      <c r="F5" s="16">
        <v>2305005</v>
      </c>
      <c r="H5" s="16">
        <v>1809129</v>
      </c>
      <c r="I5" s="16">
        <v>1823687</v>
      </c>
      <c r="J5" s="16">
        <v>1867709</v>
      </c>
      <c r="K5" s="16">
        <v>2036738</v>
      </c>
      <c r="L5" s="16">
        <v>2026452</v>
      </c>
      <c r="M5" s="16">
        <v>2082750</v>
      </c>
      <c r="N5" s="16">
        <v>2160008</v>
      </c>
      <c r="O5" s="16">
        <v>2305005</v>
      </c>
      <c r="P5" s="16">
        <v>2364982</v>
      </c>
      <c r="Q5" s="16">
        <v>2479935</v>
      </c>
    </row>
    <row r="6" spans="1:17" s="13" customFormat="1" ht="15.9" customHeight="1" x14ac:dyDescent="0.3">
      <c r="A6" s="47" t="s">
        <v>33</v>
      </c>
      <c r="B6" s="16">
        <v>56278</v>
      </c>
      <c r="C6" s="16">
        <v>57134</v>
      </c>
      <c r="D6" s="16">
        <v>32357</v>
      </c>
      <c r="E6" s="16">
        <v>32357</v>
      </c>
      <c r="F6" s="16">
        <v>31409</v>
      </c>
      <c r="H6" s="16">
        <v>32787</v>
      </c>
      <c r="I6" s="16">
        <v>32548</v>
      </c>
      <c r="J6" s="16">
        <v>32163</v>
      </c>
      <c r="K6" s="16">
        <v>32357</v>
      </c>
      <c r="L6" s="16">
        <v>32252</v>
      </c>
      <c r="M6" s="16">
        <v>31953</v>
      </c>
      <c r="N6" s="16">
        <v>31665</v>
      </c>
      <c r="O6" s="16">
        <v>31409</v>
      </c>
      <c r="P6" s="16">
        <v>31124</v>
      </c>
      <c r="Q6" s="16">
        <v>30836</v>
      </c>
    </row>
    <row r="7" spans="1:17" s="13" customFormat="1" ht="15.9" customHeight="1" x14ac:dyDescent="0.3">
      <c r="A7" s="47" t="s">
        <v>34</v>
      </c>
      <c r="B7" s="16">
        <v>181121</v>
      </c>
      <c r="C7" s="16">
        <v>129167</v>
      </c>
      <c r="D7" s="16">
        <v>116516</v>
      </c>
      <c r="E7" s="16">
        <v>116516</v>
      </c>
      <c r="F7" s="16">
        <v>140875</v>
      </c>
      <c r="H7" s="16">
        <v>136323</v>
      </c>
      <c r="I7" s="16">
        <v>113671</v>
      </c>
      <c r="J7" s="16">
        <v>111226</v>
      </c>
      <c r="K7" s="16">
        <v>116516</v>
      </c>
      <c r="L7" s="16">
        <v>119404</v>
      </c>
      <c r="M7" s="16">
        <v>111930</v>
      </c>
      <c r="N7" s="16">
        <v>114212</v>
      </c>
      <c r="O7" s="16">
        <v>140875</v>
      </c>
      <c r="P7" s="16">
        <v>142997</v>
      </c>
      <c r="Q7" s="16">
        <v>124843</v>
      </c>
    </row>
    <row r="8" spans="1:17" s="13" customFormat="1" ht="15.9" customHeight="1" x14ac:dyDescent="0.3">
      <c r="A8" s="48" t="s">
        <v>35</v>
      </c>
      <c r="B8" s="16">
        <v>64149</v>
      </c>
      <c r="C8" s="16">
        <v>60455</v>
      </c>
      <c r="D8" s="16">
        <v>62387</v>
      </c>
      <c r="E8" s="16">
        <v>62387</v>
      </c>
      <c r="F8" s="16">
        <v>62378</v>
      </c>
      <c r="H8" s="16">
        <v>61377</v>
      </c>
      <c r="I8" s="16">
        <v>61261</v>
      </c>
      <c r="J8" s="16">
        <v>61418</v>
      </c>
      <c r="K8" s="16">
        <v>62387</v>
      </c>
      <c r="L8" s="16">
        <v>60465</v>
      </c>
      <c r="M8" s="16">
        <v>61633</v>
      </c>
      <c r="N8" s="16">
        <v>62124</v>
      </c>
      <c r="O8" s="16">
        <v>62378</v>
      </c>
      <c r="P8" s="16">
        <v>62454</v>
      </c>
      <c r="Q8" s="16">
        <v>64197</v>
      </c>
    </row>
    <row r="9" spans="1:17" s="13" customFormat="1" ht="15.9" customHeight="1" x14ac:dyDescent="0.3">
      <c r="A9" s="47" t="s">
        <v>36</v>
      </c>
      <c r="B9" s="16">
        <v>87487</v>
      </c>
      <c r="C9" s="16">
        <v>113018</v>
      </c>
      <c r="D9" s="16">
        <v>42567</v>
      </c>
      <c r="E9" s="16">
        <v>42567</v>
      </c>
      <c r="F9" s="16">
        <v>34308</v>
      </c>
      <c r="H9" s="16">
        <v>42305</v>
      </c>
      <c r="I9" s="16">
        <v>41748</v>
      </c>
      <c r="J9" s="16">
        <v>35908</v>
      </c>
      <c r="K9" s="16">
        <v>42567</v>
      </c>
      <c r="L9" s="16">
        <v>36418</v>
      </c>
      <c r="M9" s="16">
        <v>36233</v>
      </c>
      <c r="N9" s="16">
        <v>36220</v>
      </c>
      <c r="O9" s="16">
        <v>34308</v>
      </c>
      <c r="P9" s="16">
        <v>34308</v>
      </c>
      <c r="Q9" s="16">
        <v>49292</v>
      </c>
    </row>
    <row r="10" spans="1:17" s="13" customFormat="1" ht="15.9" customHeight="1" x14ac:dyDescent="0.3">
      <c r="A10" s="47" t="s">
        <v>37</v>
      </c>
      <c r="B10" s="16">
        <v>72227</v>
      </c>
      <c r="C10" s="16">
        <v>65534</v>
      </c>
      <c r="D10" s="16">
        <v>78264</v>
      </c>
      <c r="E10" s="16">
        <v>78264</v>
      </c>
      <c r="F10" s="16">
        <v>89612</v>
      </c>
      <c r="H10" s="16">
        <v>74525</v>
      </c>
      <c r="I10" s="16">
        <v>76319</v>
      </c>
      <c r="J10" s="16">
        <v>78616</v>
      </c>
      <c r="K10" s="16">
        <v>78264</v>
      </c>
      <c r="L10" s="16">
        <v>70290</v>
      </c>
      <c r="M10" s="16">
        <v>82261</v>
      </c>
      <c r="N10" s="16">
        <v>85473</v>
      </c>
      <c r="O10" s="16">
        <v>89612</v>
      </c>
      <c r="P10" s="16">
        <v>91891</v>
      </c>
      <c r="Q10" s="16">
        <v>97704</v>
      </c>
    </row>
    <row r="11" spans="1:17" s="13" customFormat="1" ht="26.25" customHeight="1" x14ac:dyDescent="0.3">
      <c r="A11" s="47" t="s">
        <v>38</v>
      </c>
      <c r="B11" s="16">
        <v>4655</v>
      </c>
      <c r="C11" s="16">
        <v>4971</v>
      </c>
      <c r="D11" s="16">
        <v>4944</v>
      </c>
      <c r="E11" s="16">
        <v>4944</v>
      </c>
      <c r="F11" s="16">
        <v>4918</v>
      </c>
      <c r="H11" s="16">
        <v>4989</v>
      </c>
      <c r="I11" s="16">
        <v>4976</v>
      </c>
      <c r="J11" s="16">
        <v>4860</v>
      </c>
      <c r="K11" s="16">
        <v>4944</v>
      </c>
      <c r="L11" s="16">
        <v>4845</v>
      </c>
      <c r="M11" s="16">
        <v>5050</v>
      </c>
      <c r="N11" s="16">
        <v>4804</v>
      </c>
      <c r="O11" s="16">
        <v>4918</v>
      </c>
      <c r="P11" s="16">
        <v>5301</v>
      </c>
      <c r="Q11" s="16">
        <v>5581</v>
      </c>
    </row>
    <row r="12" spans="1:17" s="13" customFormat="1" ht="15.9" customHeight="1" x14ac:dyDescent="0.3">
      <c r="A12" s="47" t="s">
        <v>39</v>
      </c>
      <c r="B12" s="16">
        <v>40915</v>
      </c>
      <c r="C12" s="16">
        <v>44661</v>
      </c>
      <c r="D12" s="16">
        <v>46404</v>
      </c>
      <c r="E12" s="16">
        <v>46404</v>
      </c>
      <c r="F12" s="16">
        <v>40471</v>
      </c>
      <c r="H12" s="16">
        <v>12660</v>
      </c>
      <c r="I12" s="16">
        <v>12404</v>
      </c>
      <c r="J12" s="16">
        <v>12404</v>
      </c>
      <c r="K12" s="16">
        <v>46404</v>
      </c>
      <c r="L12" s="16">
        <v>46404</v>
      </c>
      <c r="M12" s="16">
        <v>46412</v>
      </c>
      <c r="N12" s="16">
        <v>46402</v>
      </c>
      <c r="O12" s="16">
        <v>40471</v>
      </c>
      <c r="P12" s="16">
        <v>61843</v>
      </c>
      <c r="Q12" s="16">
        <v>61055</v>
      </c>
    </row>
    <row r="13" spans="1:17" s="19" customFormat="1" ht="15.9" customHeight="1" thickBot="1" x14ac:dyDescent="0.35">
      <c r="A13" s="49" t="s">
        <v>40</v>
      </c>
      <c r="B13" s="26">
        <v>24489</v>
      </c>
      <c r="C13" s="26">
        <v>31884</v>
      </c>
      <c r="D13" s="26">
        <v>128282</v>
      </c>
      <c r="E13" s="26">
        <v>128282</v>
      </c>
      <c r="F13" s="26">
        <v>213749</v>
      </c>
      <c r="H13" s="26">
        <v>79625</v>
      </c>
      <c r="I13" s="26">
        <v>90224</v>
      </c>
      <c r="J13" s="26">
        <v>89511</v>
      </c>
      <c r="K13" s="26">
        <v>128282</v>
      </c>
      <c r="L13" s="26">
        <v>111732</v>
      </c>
      <c r="M13" s="26">
        <v>113208</v>
      </c>
      <c r="N13" s="26">
        <v>134616</v>
      </c>
      <c r="O13" s="26">
        <v>213749</v>
      </c>
      <c r="P13" s="26">
        <v>201950.30459398311</v>
      </c>
      <c r="Q13" s="26">
        <v>191774.7692280708</v>
      </c>
    </row>
    <row r="14" spans="1:17" s="24" customFormat="1" ht="15.9" customHeight="1" thickBot="1" x14ac:dyDescent="0.35">
      <c r="A14" s="50" t="s">
        <v>41</v>
      </c>
      <c r="B14" s="23">
        <v>2685892</v>
      </c>
      <c r="C14" s="23">
        <v>2545764</v>
      </c>
      <c r="D14" s="23">
        <v>2486072</v>
      </c>
      <c r="E14" s="23">
        <v>2486072</v>
      </c>
      <c r="F14" s="23">
        <v>2860347</v>
      </c>
      <c r="H14" s="23">
        <v>2192343</v>
      </c>
      <c r="I14" s="23">
        <v>2195577</v>
      </c>
      <c r="J14" s="23">
        <v>2232397</v>
      </c>
      <c r="K14" s="23">
        <v>2486072</v>
      </c>
      <c r="L14" s="23">
        <v>2447797</v>
      </c>
      <c r="M14" s="23">
        <v>2509797</v>
      </c>
      <c r="N14" s="23">
        <v>2613400</v>
      </c>
      <c r="O14" s="23">
        <v>2860347</v>
      </c>
      <c r="P14" s="23">
        <v>2934396.3045939831</v>
      </c>
      <c r="Q14" s="23">
        <v>3041020.769228071</v>
      </c>
    </row>
    <row r="15" spans="1:17" s="13" customFormat="1" ht="15.9" customHeight="1" x14ac:dyDescent="0.3">
      <c r="A15" s="47" t="s">
        <v>42</v>
      </c>
      <c r="B15" s="16">
        <v>356619</v>
      </c>
      <c r="C15" s="16">
        <v>279126</v>
      </c>
      <c r="D15" s="16">
        <v>257770</v>
      </c>
      <c r="E15" s="16">
        <v>257770</v>
      </c>
      <c r="F15" s="16">
        <v>293631</v>
      </c>
      <c r="H15" s="16">
        <v>224280</v>
      </c>
      <c r="I15" s="16">
        <v>213461</v>
      </c>
      <c r="J15" s="16">
        <v>209769</v>
      </c>
      <c r="K15" s="16">
        <v>257770</v>
      </c>
      <c r="L15" s="16">
        <v>261638</v>
      </c>
      <c r="M15" s="16">
        <v>268502</v>
      </c>
      <c r="N15" s="16">
        <v>303704</v>
      </c>
      <c r="O15" s="16">
        <v>293631</v>
      </c>
      <c r="P15" s="16">
        <v>308001</v>
      </c>
      <c r="Q15" s="16">
        <v>280306</v>
      </c>
    </row>
    <row r="16" spans="1:17" s="13" customFormat="1" ht="15.9" customHeight="1" x14ac:dyDescent="0.3">
      <c r="A16" s="47" t="s">
        <v>43</v>
      </c>
      <c r="B16" s="16">
        <v>1505</v>
      </c>
      <c r="C16" s="16">
        <v>946</v>
      </c>
      <c r="D16" s="16">
        <v>0</v>
      </c>
      <c r="E16" s="16" t="s">
        <v>19</v>
      </c>
      <c r="F16" s="16">
        <v>50781</v>
      </c>
      <c r="H16" s="16">
        <v>53303</v>
      </c>
      <c r="I16" s="16">
        <v>38259</v>
      </c>
      <c r="J16" s="16">
        <v>34000</v>
      </c>
      <c r="K16" s="16" t="s">
        <v>19</v>
      </c>
      <c r="L16" s="16">
        <v>2265</v>
      </c>
      <c r="M16" s="16"/>
      <c r="N16" s="16">
        <v>24</v>
      </c>
      <c r="O16" s="16">
        <v>50781</v>
      </c>
      <c r="P16" s="16">
        <v>59566</v>
      </c>
      <c r="Q16" s="16">
        <v>51016</v>
      </c>
    </row>
    <row r="17" spans="1:17" s="13" customFormat="1" ht="15.9" customHeight="1" x14ac:dyDescent="0.3">
      <c r="A17" s="47" t="s">
        <v>44</v>
      </c>
      <c r="B17" s="16">
        <v>8800</v>
      </c>
      <c r="C17" s="16">
        <v>4086</v>
      </c>
      <c r="D17" s="16">
        <v>25109</v>
      </c>
      <c r="E17" s="16">
        <v>25109</v>
      </c>
      <c r="F17" s="16">
        <v>29544</v>
      </c>
      <c r="H17" s="16">
        <v>16844</v>
      </c>
      <c r="I17" s="16">
        <v>13166</v>
      </c>
      <c r="J17" s="16">
        <v>13036</v>
      </c>
      <c r="K17" s="16">
        <v>25109</v>
      </c>
      <c r="L17" s="16">
        <v>23291</v>
      </c>
      <c r="M17" s="16">
        <v>4048</v>
      </c>
      <c r="N17" s="16">
        <v>6408</v>
      </c>
      <c r="O17" s="16">
        <v>29544</v>
      </c>
      <c r="P17" s="16">
        <v>20129</v>
      </c>
      <c r="Q17" s="16">
        <v>6911</v>
      </c>
    </row>
    <row r="18" spans="1:17" s="13" customFormat="1" ht="15.9" customHeight="1" x14ac:dyDescent="0.3">
      <c r="A18" s="47" t="s">
        <v>45</v>
      </c>
      <c r="B18" s="16">
        <v>819558</v>
      </c>
      <c r="C18" s="16">
        <v>705136</v>
      </c>
      <c r="D18" s="16">
        <v>383962</v>
      </c>
      <c r="E18" s="16">
        <v>383962</v>
      </c>
      <c r="F18" s="16">
        <v>469652</v>
      </c>
      <c r="H18" s="16">
        <v>608278</v>
      </c>
      <c r="I18" s="16">
        <v>478519</v>
      </c>
      <c r="J18" s="16">
        <v>535852</v>
      </c>
      <c r="K18" s="16">
        <v>383962</v>
      </c>
      <c r="L18" s="16">
        <v>438741</v>
      </c>
      <c r="M18" s="16">
        <v>484111</v>
      </c>
      <c r="N18" s="16">
        <v>466946</v>
      </c>
      <c r="O18" s="16">
        <v>469652</v>
      </c>
      <c r="P18" s="16">
        <v>571155</v>
      </c>
      <c r="Q18" s="16">
        <v>500420</v>
      </c>
    </row>
    <row r="19" spans="1:17" s="13" customFormat="1" ht="15.9" customHeight="1" x14ac:dyDescent="0.3">
      <c r="A19" s="47" t="s">
        <v>46</v>
      </c>
      <c r="B19" s="16">
        <v>145805</v>
      </c>
      <c r="C19" s="16">
        <v>81177</v>
      </c>
      <c r="D19" s="16">
        <v>49162</v>
      </c>
      <c r="E19" s="16">
        <v>49162</v>
      </c>
      <c r="F19" s="16">
        <v>202935</v>
      </c>
      <c r="H19" s="16">
        <v>132076</v>
      </c>
      <c r="I19" s="16">
        <v>69057</v>
      </c>
      <c r="J19" s="16">
        <v>62544</v>
      </c>
      <c r="K19" s="16">
        <v>49162</v>
      </c>
      <c r="L19" s="16">
        <v>38166</v>
      </c>
      <c r="M19" s="16">
        <v>52688</v>
      </c>
      <c r="N19" s="16">
        <v>85765</v>
      </c>
      <c r="O19" s="16">
        <v>202935</v>
      </c>
      <c r="P19" s="16">
        <v>132378</v>
      </c>
      <c r="Q19" s="16">
        <v>329740</v>
      </c>
    </row>
    <row r="20" spans="1:17" s="19" customFormat="1" ht="15.9" customHeight="1" thickBot="1" x14ac:dyDescent="0.35">
      <c r="A20" s="49" t="s">
        <v>47</v>
      </c>
      <c r="B20" s="26">
        <v>57017</v>
      </c>
      <c r="C20" s="26">
        <v>111800</v>
      </c>
      <c r="D20" s="26">
        <v>3622</v>
      </c>
      <c r="E20" s="26">
        <v>3622</v>
      </c>
      <c r="F20" s="26">
        <v>3383</v>
      </c>
      <c r="H20" s="26">
        <v>368</v>
      </c>
      <c r="I20" s="26">
        <v>2609</v>
      </c>
      <c r="J20" s="26">
        <v>2609</v>
      </c>
      <c r="K20" s="26">
        <v>3622</v>
      </c>
      <c r="L20" s="26">
        <v>3383</v>
      </c>
      <c r="M20" s="26">
        <v>3383</v>
      </c>
      <c r="N20" s="26">
        <v>3383</v>
      </c>
      <c r="O20" s="26">
        <v>3383</v>
      </c>
      <c r="P20" s="26">
        <v>3383</v>
      </c>
      <c r="Q20" s="26">
        <v>3383</v>
      </c>
    </row>
    <row r="21" spans="1:17" s="24" customFormat="1" ht="15.9" customHeight="1" thickBot="1" x14ac:dyDescent="0.35">
      <c r="A21" s="50" t="s">
        <v>48</v>
      </c>
      <c r="B21" s="23">
        <v>1389304</v>
      </c>
      <c r="C21" s="23">
        <v>1182271</v>
      </c>
      <c r="D21" s="23">
        <v>719625</v>
      </c>
      <c r="E21" s="23">
        <v>719625</v>
      </c>
      <c r="F21" s="23">
        <v>1049926</v>
      </c>
      <c r="H21" s="23">
        <v>1035149</v>
      </c>
      <c r="I21" s="23">
        <v>815071</v>
      </c>
      <c r="J21" s="23">
        <v>857810</v>
      </c>
      <c r="K21" s="23">
        <v>719625</v>
      </c>
      <c r="L21" s="23">
        <v>767484</v>
      </c>
      <c r="M21" s="23">
        <v>812732</v>
      </c>
      <c r="N21" s="23">
        <v>866230</v>
      </c>
      <c r="O21" s="23">
        <v>1049926</v>
      </c>
      <c r="P21" s="23">
        <v>1094612</v>
      </c>
      <c r="Q21" s="23">
        <v>1171776</v>
      </c>
    </row>
    <row r="22" spans="1:17" s="24" customFormat="1" ht="15.9" customHeight="1" thickBot="1" x14ac:dyDescent="0.35">
      <c r="A22" s="50" t="s">
        <v>49</v>
      </c>
      <c r="B22" s="23">
        <v>4075196</v>
      </c>
      <c r="C22" s="23">
        <v>3728035</v>
      </c>
      <c r="D22" s="23">
        <v>3205697</v>
      </c>
      <c r="E22" s="23">
        <v>3205697</v>
      </c>
      <c r="F22" s="23">
        <v>3910273</v>
      </c>
      <c r="H22" s="23">
        <v>3227492</v>
      </c>
      <c r="I22" s="23">
        <v>3010648</v>
      </c>
      <c r="J22" s="23">
        <v>3090207</v>
      </c>
      <c r="K22" s="23">
        <v>3205697</v>
      </c>
      <c r="L22" s="23">
        <v>3215281</v>
      </c>
      <c r="M22" s="23">
        <v>3322529</v>
      </c>
      <c r="N22" s="23">
        <v>3479630</v>
      </c>
      <c r="O22" s="23">
        <v>3910273</v>
      </c>
      <c r="P22" s="23">
        <v>4029008.3045939831</v>
      </c>
      <c r="Q22" s="23">
        <v>4212796.769228071</v>
      </c>
    </row>
    <row r="23" spans="1:17" s="13" customFormat="1" ht="15.9" customHeight="1" x14ac:dyDescent="0.3">
      <c r="A23" s="45" t="s">
        <v>50</v>
      </c>
      <c r="B23" s="46"/>
      <c r="C23" s="46"/>
      <c r="D23" s="46"/>
      <c r="E23" s="46"/>
      <c r="F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s="13" customFormat="1" ht="15.9" customHeight="1" x14ac:dyDescent="0.3">
      <c r="A24" s="47" t="s">
        <v>51</v>
      </c>
      <c r="B24" s="16">
        <v>287614</v>
      </c>
      <c r="C24" s="16">
        <v>287614</v>
      </c>
      <c r="D24" s="16">
        <v>287614</v>
      </c>
      <c r="E24" s="16">
        <v>287614</v>
      </c>
      <c r="F24" s="16">
        <v>287614</v>
      </c>
      <c r="H24" s="16">
        <v>287614</v>
      </c>
      <c r="I24" s="16">
        <v>287614</v>
      </c>
      <c r="J24" s="16">
        <v>287614</v>
      </c>
      <c r="K24" s="16">
        <v>287614</v>
      </c>
      <c r="L24" s="16">
        <v>287614</v>
      </c>
      <c r="M24" s="16">
        <v>287614</v>
      </c>
      <c r="N24" s="16">
        <v>287614</v>
      </c>
      <c r="O24" s="16">
        <v>287614</v>
      </c>
      <c r="P24" s="16">
        <v>287614</v>
      </c>
      <c r="Q24" s="16">
        <v>287614</v>
      </c>
    </row>
    <row r="25" spans="1:17" s="13" customFormat="1" ht="15.9" customHeight="1" x14ac:dyDescent="0.3">
      <c r="A25" s="47" t="s">
        <v>52</v>
      </c>
      <c r="B25" s="16">
        <v>508122</v>
      </c>
      <c r="C25" s="16">
        <v>507835</v>
      </c>
      <c r="D25" s="16">
        <v>470844</v>
      </c>
      <c r="E25" s="16">
        <v>470844</v>
      </c>
      <c r="F25" s="16">
        <v>470844</v>
      </c>
      <c r="H25" s="16">
        <v>470844</v>
      </c>
      <c r="I25" s="16">
        <v>470844</v>
      </c>
      <c r="J25" s="16">
        <v>470844</v>
      </c>
      <c r="K25" s="16">
        <v>470844</v>
      </c>
      <c r="L25" s="16">
        <v>470844</v>
      </c>
      <c r="M25" s="16">
        <v>470844</v>
      </c>
      <c r="N25" s="16">
        <v>470844</v>
      </c>
      <c r="O25" s="16">
        <v>470844</v>
      </c>
      <c r="P25" s="16">
        <v>470844</v>
      </c>
      <c r="Q25" s="16">
        <v>470846</v>
      </c>
    </row>
    <row r="26" spans="1:17" s="13" customFormat="1" ht="15.9" customHeight="1" x14ac:dyDescent="0.3">
      <c r="A26" s="47" t="s">
        <v>53</v>
      </c>
      <c r="B26" s="16">
        <v>-8111</v>
      </c>
      <c r="C26" s="16">
        <v>2722</v>
      </c>
      <c r="D26" s="16">
        <v>-28254</v>
      </c>
      <c r="E26" s="16">
        <v>-28254</v>
      </c>
      <c r="F26" s="16">
        <v>-16004</v>
      </c>
      <c r="H26" s="16">
        <v>-8601</v>
      </c>
      <c r="I26" s="16">
        <v>-7926</v>
      </c>
      <c r="J26" s="16">
        <v>-13494</v>
      </c>
      <c r="K26" s="16">
        <v>-28254</v>
      </c>
      <c r="L26" s="16">
        <v>3862</v>
      </c>
      <c r="M26" s="16">
        <v>-14350</v>
      </c>
      <c r="N26" s="16">
        <v>-22096</v>
      </c>
      <c r="O26" s="16">
        <v>-16004</v>
      </c>
      <c r="P26" s="16">
        <v>-16100</v>
      </c>
      <c r="Q26" s="16">
        <v>-53779</v>
      </c>
    </row>
    <row r="27" spans="1:17" s="13" customFormat="1" ht="15.9" customHeight="1" x14ac:dyDescent="0.3">
      <c r="A27" s="47" t="s">
        <v>54</v>
      </c>
      <c r="B27" s="16">
        <v>78521</v>
      </c>
      <c r="C27" s="16">
        <v>0</v>
      </c>
      <c r="D27" s="16">
        <v>-114</v>
      </c>
      <c r="E27" s="16">
        <v>-114</v>
      </c>
      <c r="F27" s="16">
        <v>434</v>
      </c>
      <c r="H27" s="16">
        <v>74</v>
      </c>
      <c r="I27" s="16">
        <v>74</v>
      </c>
      <c r="J27" s="16">
        <v>74</v>
      </c>
      <c r="K27" s="16">
        <v>-114</v>
      </c>
      <c r="L27" s="16">
        <v>-114</v>
      </c>
      <c r="M27" s="16">
        <v>-114</v>
      </c>
      <c r="N27" s="16">
        <v>-114</v>
      </c>
      <c r="O27" s="16">
        <v>434</v>
      </c>
      <c r="P27" s="16">
        <v>434</v>
      </c>
      <c r="Q27" s="16">
        <v>434</v>
      </c>
    </row>
    <row r="28" spans="1:17" s="13" customFormat="1" ht="15.9" customHeight="1" x14ac:dyDescent="0.3">
      <c r="A28" s="47" t="s">
        <v>55</v>
      </c>
      <c r="B28" s="16">
        <v>11396</v>
      </c>
      <c r="C28" s="16">
        <v>78521</v>
      </c>
      <c r="D28" s="16">
        <v>78521</v>
      </c>
      <c r="E28" s="16">
        <v>78521</v>
      </c>
      <c r="F28" s="16">
        <v>78521</v>
      </c>
      <c r="H28" s="16">
        <v>78521</v>
      </c>
      <c r="I28" s="16">
        <v>78521</v>
      </c>
      <c r="J28" s="16">
        <v>78521</v>
      </c>
      <c r="K28" s="16">
        <v>78521</v>
      </c>
      <c r="L28" s="16">
        <v>78521</v>
      </c>
      <c r="M28" s="16">
        <v>78521</v>
      </c>
      <c r="N28" s="16">
        <v>78522</v>
      </c>
      <c r="O28" s="16">
        <v>78521</v>
      </c>
      <c r="P28" s="16">
        <v>78521</v>
      </c>
      <c r="Q28" s="16">
        <v>78521</v>
      </c>
    </row>
    <row r="29" spans="1:17" s="13" customFormat="1" ht="15.9" customHeight="1" x14ac:dyDescent="0.3">
      <c r="A29" s="47" t="s">
        <v>56</v>
      </c>
      <c r="B29" s="16">
        <v>-62796</v>
      </c>
      <c r="C29" s="16">
        <v>-62022</v>
      </c>
      <c r="D29" s="16">
        <v>-47716</v>
      </c>
      <c r="E29" s="16">
        <v>-47716</v>
      </c>
      <c r="F29" s="16">
        <v>-53092</v>
      </c>
      <c r="H29" s="16">
        <v>-75368</v>
      </c>
      <c r="I29" s="16">
        <v>-78037</v>
      </c>
      <c r="J29" s="16">
        <v>-75599</v>
      </c>
      <c r="K29" s="16">
        <v>-47716</v>
      </c>
      <c r="L29" s="16">
        <v>-52079</v>
      </c>
      <c r="M29" s="16">
        <v>-52757</v>
      </c>
      <c r="N29" s="16">
        <v>-47960</v>
      </c>
      <c r="O29" s="16">
        <v>-53092</v>
      </c>
      <c r="P29" s="16">
        <v>-51550</v>
      </c>
      <c r="Q29" s="16">
        <v>-44887</v>
      </c>
    </row>
    <row r="30" spans="1:17" s="19" customFormat="1" ht="15.9" customHeight="1" thickBot="1" x14ac:dyDescent="0.35">
      <c r="A30" s="49" t="s">
        <v>57</v>
      </c>
      <c r="B30" s="26">
        <v>502405</v>
      </c>
      <c r="C30" s="26">
        <v>71330</v>
      </c>
      <c r="D30" s="26">
        <v>233879</v>
      </c>
      <c r="E30" s="26">
        <v>233879</v>
      </c>
      <c r="F30" s="26">
        <v>577259</v>
      </c>
      <c r="H30" s="26">
        <v>164218</v>
      </c>
      <c r="I30" s="26">
        <v>125351</v>
      </c>
      <c r="J30" s="26">
        <v>152735</v>
      </c>
      <c r="K30" s="26">
        <v>233879</v>
      </c>
      <c r="L30" s="26">
        <v>287564</v>
      </c>
      <c r="M30" s="26">
        <v>373799</v>
      </c>
      <c r="N30" s="26">
        <v>489215</v>
      </c>
      <c r="O30" s="26">
        <v>577259</v>
      </c>
      <c r="P30" s="26">
        <v>679327</v>
      </c>
      <c r="Q30" s="26">
        <v>691055</v>
      </c>
    </row>
    <row r="31" spans="1:17" s="24" customFormat="1" ht="15.9" customHeight="1" thickBot="1" x14ac:dyDescent="0.35">
      <c r="A31" s="50" t="s">
        <v>58</v>
      </c>
      <c r="B31" s="23">
        <v>1317151</v>
      </c>
      <c r="C31" s="23">
        <v>886000</v>
      </c>
      <c r="D31" s="23">
        <v>994774</v>
      </c>
      <c r="E31" s="23">
        <v>994774</v>
      </c>
      <c r="F31" s="23">
        <v>1345576</v>
      </c>
      <c r="H31" s="23">
        <v>917302</v>
      </c>
      <c r="I31" s="23">
        <v>876441</v>
      </c>
      <c r="J31" s="23">
        <v>900695</v>
      </c>
      <c r="K31" s="23">
        <v>994774</v>
      </c>
      <c r="L31" s="23">
        <v>1076212</v>
      </c>
      <c r="M31" s="23">
        <v>1143557</v>
      </c>
      <c r="N31" s="23">
        <v>1256025</v>
      </c>
      <c r="O31" s="23">
        <v>1345576</v>
      </c>
      <c r="P31" s="23">
        <v>1449090</v>
      </c>
      <c r="Q31" s="23">
        <v>1429804</v>
      </c>
    </row>
    <row r="32" spans="1:17" s="24" customFormat="1" ht="15.9" customHeight="1" thickBot="1" x14ac:dyDescent="0.35">
      <c r="A32" s="51" t="s">
        <v>59</v>
      </c>
      <c r="B32" s="52">
        <v>-2020</v>
      </c>
      <c r="C32" s="52">
        <v>-5812</v>
      </c>
      <c r="D32" s="52">
        <v>-9300</v>
      </c>
      <c r="E32" s="52">
        <v>-9300</v>
      </c>
      <c r="F32" s="52">
        <v>-4072</v>
      </c>
      <c r="H32" s="52">
        <v>-15005</v>
      </c>
      <c r="I32" s="52">
        <v>-14965</v>
      </c>
      <c r="J32" s="52">
        <v>-14508</v>
      </c>
      <c r="K32" s="52">
        <v>-9300</v>
      </c>
      <c r="L32" s="52">
        <v>-7556</v>
      </c>
      <c r="M32" s="52">
        <v>-8555</v>
      </c>
      <c r="N32" s="52">
        <v>-4096</v>
      </c>
      <c r="O32" s="52">
        <v>-4072</v>
      </c>
      <c r="P32" s="52">
        <v>-3798</v>
      </c>
      <c r="Q32" s="52">
        <v>-3598</v>
      </c>
    </row>
    <row r="33" spans="1:17" s="24" customFormat="1" ht="15.9" customHeight="1" thickBot="1" x14ac:dyDescent="0.35">
      <c r="A33" s="50" t="s">
        <v>60</v>
      </c>
      <c r="B33" s="23">
        <v>1315131</v>
      </c>
      <c r="C33" s="23">
        <v>880188</v>
      </c>
      <c r="D33" s="23">
        <v>985474</v>
      </c>
      <c r="E33" s="23">
        <v>985474</v>
      </c>
      <c r="F33" s="23">
        <v>1341504</v>
      </c>
      <c r="H33" s="23">
        <v>902297</v>
      </c>
      <c r="I33" s="23">
        <v>861476</v>
      </c>
      <c r="J33" s="23">
        <v>886187</v>
      </c>
      <c r="K33" s="23">
        <v>985474</v>
      </c>
      <c r="L33" s="23">
        <v>1068656</v>
      </c>
      <c r="M33" s="23">
        <v>1135002</v>
      </c>
      <c r="N33" s="23">
        <v>1251929</v>
      </c>
      <c r="O33" s="23">
        <v>1341504</v>
      </c>
      <c r="P33" s="23">
        <v>1445292</v>
      </c>
      <c r="Q33" s="23">
        <v>1426206</v>
      </c>
    </row>
    <row r="34" spans="1:17" s="13" customFormat="1" ht="15.9" customHeight="1" x14ac:dyDescent="0.3">
      <c r="A34" s="47" t="s">
        <v>61</v>
      </c>
      <c r="B34" s="16">
        <v>190916</v>
      </c>
      <c r="C34" s="16">
        <v>1291660</v>
      </c>
      <c r="D34" s="16">
        <v>1176455</v>
      </c>
      <c r="E34" s="16">
        <v>1176455</v>
      </c>
      <c r="F34" s="16">
        <v>1494775</v>
      </c>
      <c r="H34" s="16">
        <v>1309698</v>
      </c>
      <c r="I34" s="16"/>
      <c r="J34" s="16">
        <v>1154238</v>
      </c>
      <c r="K34" s="16">
        <v>1176455</v>
      </c>
      <c r="L34" s="16">
        <v>1136549</v>
      </c>
      <c r="M34" s="16">
        <v>1163313</v>
      </c>
      <c r="N34" s="16">
        <v>1175514</v>
      </c>
      <c r="O34" s="16">
        <v>1494775</v>
      </c>
      <c r="P34" s="16">
        <v>1495658</v>
      </c>
      <c r="Q34" s="16">
        <v>1504478</v>
      </c>
    </row>
    <row r="35" spans="1:17" s="13" customFormat="1" ht="15.9" customHeight="1" x14ac:dyDescent="0.3">
      <c r="A35" s="47" t="s">
        <v>176</v>
      </c>
      <c r="B35" s="16">
        <v>158105</v>
      </c>
      <c r="C35" s="16">
        <v>204231</v>
      </c>
      <c r="D35" s="16"/>
      <c r="E35" s="16"/>
      <c r="F35" s="16"/>
      <c r="H35" s="16"/>
      <c r="I35" s="16"/>
      <c r="J35" s="16"/>
      <c r="K35" s="16"/>
      <c r="L35" s="16"/>
      <c r="M35" s="16">
        <v>0</v>
      </c>
      <c r="N35" s="16">
        <v>20287</v>
      </c>
      <c r="O35" s="16"/>
      <c r="P35" s="16">
        <v>0</v>
      </c>
      <c r="Q35" s="16">
        <v>0</v>
      </c>
    </row>
    <row r="36" spans="1:17" s="13" customFormat="1" ht="15.9" customHeight="1" x14ac:dyDescent="0.3">
      <c r="A36" s="47" t="s">
        <v>62</v>
      </c>
      <c r="B36" s="16">
        <v>11594</v>
      </c>
      <c r="C36" s="16">
        <v>3235</v>
      </c>
      <c r="D36" s="16">
        <v>15825</v>
      </c>
      <c r="E36" s="16">
        <v>15825</v>
      </c>
      <c r="F36" s="16">
        <v>21884</v>
      </c>
      <c r="H36" s="16">
        <v>4140</v>
      </c>
      <c r="I36" s="16">
        <v>3895</v>
      </c>
      <c r="J36" s="16">
        <v>3469</v>
      </c>
      <c r="K36" s="16">
        <v>15825</v>
      </c>
      <c r="L36" s="16">
        <v>17838</v>
      </c>
      <c r="M36" s="16">
        <v>16886</v>
      </c>
      <c r="N36" s="16">
        <v>78139</v>
      </c>
      <c r="O36" s="16">
        <v>21884</v>
      </c>
      <c r="P36" s="16">
        <v>23097</v>
      </c>
      <c r="Q36" s="16">
        <v>21318</v>
      </c>
    </row>
    <row r="37" spans="1:17" s="13" customFormat="1" ht="15.9" customHeight="1" x14ac:dyDescent="0.3">
      <c r="A37" s="47" t="s">
        <v>63</v>
      </c>
      <c r="B37" s="16">
        <v>88104</v>
      </c>
      <c r="C37" s="16">
        <v>122213</v>
      </c>
      <c r="D37" s="16">
        <v>92819</v>
      </c>
      <c r="E37" s="16">
        <v>92819</v>
      </c>
      <c r="F37" s="16">
        <v>113485</v>
      </c>
      <c r="H37" s="16">
        <v>155698</v>
      </c>
      <c r="I37" s="16">
        <v>98398</v>
      </c>
      <c r="J37" s="16">
        <v>95445</v>
      </c>
      <c r="K37" s="16">
        <v>92819</v>
      </c>
      <c r="L37" s="16">
        <v>80916</v>
      </c>
      <c r="M37" s="16">
        <v>82511</v>
      </c>
      <c r="N37" s="16">
        <v>12991</v>
      </c>
      <c r="O37" s="16">
        <v>113485</v>
      </c>
      <c r="P37" s="16">
        <v>145339</v>
      </c>
      <c r="Q37" s="16">
        <v>181442</v>
      </c>
    </row>
    <row r="38" spans="1:17" s="13" customFormat="1" ht="15.9" customHeight="1" x14ac:dyDescent="0.3">
      <c r="A38" s="47" t="s">
        <v>64</v>
      </c>
      <c r="B38" s="16">
        <v>63163</v>
      </c>
      <c r="C38" s="16">
        <v>20560</v>
      </c>
      <c r="D38" s="16">
        <v>12720</v>
      </c>
      <c r="E38" s="16">
        <v>12720</v>
      </c>
      <c r="F38" s="16">
        <v>12829</v>
      </c>
      <c r="H38" s="16">
        <v>19000</v>
      </c>
      <c r="I38" s="16">
        <v>19342</v>
      </c>
      <c r="J38" s="16">
        <v>19516</v>
      </c>
      <c r="K38" s="16">
        <v>12720</v>
      </c>
      <c r="L38" s="16">
        <v>12784</v>
      </c>
      <c r="M38" s="16">
        <v>12960</v>
      </c>
      <c r="N38" s="16">
        <v>75560</v>
      </c>
      <c r="O38" s="16">
        <v>12829</v>
      </c>
      <c r="P38" s="16">
        <v>12565</v>
      </c>
      <c r="Q38" s="16">
        <v>12748</v>
      </c>
    </row>
    <row r="39" spans="1:17" s="13" customFormat="1" ht="15.9" customHeight="1" x14ac:dyDescent="0.3">
      <c r="A39" s="47" t="s">
        <v>65</v>
      </c>
      <c r="B39" s="16">
        <v>52666</v>
      </c>
      <c r="C39" s="16">
        <v>40422</v>
      </c>
      <c r="D39" s="16">
        <v>75244</v>
      </c>
      <c r="E39" s="16">
        <v>75244</v>
      </c>
      <c r="F39" s="16">
        <v>74704</v>
      </c>
      <c r="H39" s="16">
        <v>45053</v>
      </c>
      <c r="I39" s="16">
        <v>45147</v>
      </c>
      <c r="J39" s="16">
        <v>46393</v>
      </c>
      <c r="K39" s="16">
        <v>75244</v>
      </c>
      <c r="L39" s="16">
        <v>78456</v>
      </c>
      <c r="M39" s="16">
        <v>74715</v>
      </c>
      <c r="N39" s="16">
        <v>103100</v>
      </c>
      <c r="O39" s="16">
        <v>74704</v>
      </c>
      <c r="P39" s="16">
        <v>75028</v>
      </c>
      <c r="Q39" s="16">
        <v>77318</v>
      </c>
    </row>
    <row r="40" spans="1:17" s="19" customFormat="1" ht="15.9" customHeight="1" thickBot="1" x14ac:dyDescent="0.35">
      <c r="A40" s="49" t="s">
        <v>66</v>
      </c>
      <c r="B40" s="26">
        <v>120666</v>
      </c>
      <c r="C40" s="26">
        <v>104170</v>
      </c>
      <c r="D40" s="26">
        <v>98481</v>
      </c>
      <c r="E40" s="26">
        <v>98481</v>
      </c>
      <c r="F40" s="26">
        <v>84634</v>
      </c>
      <c r="H40" s="26">
        <v>83898</v>
      </c>
      <c r="I40" s="26">
        <v>93354</v>
      </c>
      <c r="J40" s="26">
        <v>92813</v>
      </c>
      <c r="K40" s="26">
        <v>98481</v>
      </c>
      <c r="L40" s="26">
        <v>90633</v>
      </c>
      <c r="M40" s="26">
        <v>100438</v>
      </c>
      <c r="N40" s="26"/>
      <c r="O40" s="26">
        <v>84634</v>
      </c>
      <c r="P40" s="26">
        <v>89567.304593983106</v>
      </c>
      <c r="Q40" s="26">
        <v>93957.7692280708</v>
      </c>
    </row>
    <row r="41" spans="1:17" s="24" customFormat="1" ht="15.9" customHeight="1" thickBot="1" x14ac:dyDescent="0.35">
      <c r="A41" s="50" t="s">
        <v>67</v>
      </c>
      <c r="B41" s="23">
        <v>685214</v>
      </c>
      <c r="C41" s="23">
        <v>1786491</v>
      </c>
      <c r="D41" s="23">
        <v>1471544</v>
      </c>
      <c r="E41" s="23">
        <v>1471544</v>
      </c>
      <c r="F41" s="23">
        <v>1802311</v>
      </c>
      <c r="H41" s="23">
        <v>1617487</v>
      </c>
      <c r="I41" s="23">
        <v>260136</v>
      </c>
      <c r="J41" s="23">
        <v>1411874</v>
      </c>
      <c r="K41" s="23">
        <v>1471544</v>
      </c>
      <c r="L41" s="23">
        <v>1417176</v>
      </c>
      <c r="M41" s="23">
        <v>1450823</v>
      </c>
      <c r="N41" s="23">
        <v>1465591</v>
      </c>
      <c r="O41" s="23">
        <v>1802311</v>
      </c>
      <c r="P41" s="23">
        <v>1841254.3045939831</v>
      </c>
      <c r="Q41" s="23">
        <v>1891261.7692280707</v>
      </c>
    </row>
    <row r="42" spans="1:17" s="13" customFormat="1" ht="15.9" customHeight="1" x14ac:dyDescent="0.3">
      <c r="A42" s="47" t="s">
        <v>178</v>
      </c>
      <c r="B42" s="16">
        <v>6744</v>
      </c>
      <c r="C42" s="16">
        <v>0</v>
      </c>
      <c r="D42" s="16">
        <v>0</v>
      </c>
      <c r="E42" s="16">
        <v>0</v>
      </c>
      <c r="F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/>
      <c r="O42" s="16">
        <v>0</v>
      </c>
      <c r="P42" s="16">
        <v>0</v>
      </c>
      <c r="Q42" s="16">
        <v>0</v>
      </c>
    </row>
    <row r="43" spans="1:17" s="13" customFormat="1" ht="15.9" customHeight="1" x14ac:dyDescent="0.3">
      <c r="A43" s="47" t="s">
        <v>61</v>
      </c>
      <c r="B43" s="16">
        <v>1017663</v>
      </c>
      <c r="C43" s="16">
        <v>6543</v>
      </c>
      <c r="D43" s="16">
        <v>27707</v>
      </c>
      <c r="E43" s="16">
        <v>27707</v>
      </c>
      <c r="F43" s="16">
        <v>19809</v>
      </c>
      <c r="H43" s="16">
        <v>38188</v>
      </c>
      <c r="I43" s="16">
        <v>1157175</v>
      </c>
      <c r="J43" s="16">
        <v>34254</v>
      </c>
      <c r="K43" s="16">
        <v>27707</v>
      </c>
      <c r="L43" s="16">
        <v>69051</v>
      </c>
      <c r="M43" s="16">
        <v>79143</v>
      </c>
      <c r="N43" s="16">
        <v>82870</v>
      </c>
      <c r="O43" s="16">
        <v>19809</v>
      </c>
      <c r="P43" s="16">
        <v>33401</v>
      </c>
      <c r="Q43" s="16">
        <v>23073</v>
      </c>
    </row>
    <row r="44" spans="1:17" s="13" customFormat="1" ht="15.9" customHeight="1" x14ac:dyDescent="0.3">
      <c r="A44" s="47" t="s">
        <v>176</v>
      </c>
      <c r="B44" s="16">
        <v>803</v>
      </c>
      <c r="C44" s="16">
        <v>48740</v>
      </c>
      <c r="D44" s="16">
        <v>0</v>
      </c>
      <c r="E44" s="16">
        <v>0</v>
      </c>
      <c r="F44" s="16">
        <v>0</v>
      </c>
      <c r="H44" s="16">
        <v>689</v>
      </c>
      <c r="I44" s="16">
        <v>443</v>
      </c>
      <c r="J44" s="16">
        <v>190</v>
      </c>
      <c r="K44" s="16">
        <v>0</v>
      </c>
      <c r="L44" s="16"/>
      <c r="M44" s="16"/>
      <c r="N44" s="16"/>
      <c r="O44" s="16">
        <v>0</v>
      </c>
      <c r="P44" s="16">
        <v>0</v>
      </c>
      <c r="Q44" s="16">
        <v>0</v>
      </c>
    </row>
    <row r="45" spans="1:17" s="13" customFormat="1" ht="15.9" customHeight="1" x14ac:dyDescent="0.3">
      <c r="A45" s="47" t="s">
        <v>62</v>
      </c>
      <c r="B45" s="16">
        <v>12586</v>
      </c>
      <c r="C45" s="16">
        <v>7855</v>
      </c>
      <c r="D45" s="16" t="s">
        <v>19</v>
      </c>
      <c r="E45" s="16">
        <v>4190</v>
      </c>
      <c r="F45" s="16">
        <v>4999</v>
      </c>
      <c r="H45" s="16">
        <v>2801</v>
      </c>
      <c r="I45" s="16">
        <v>2680</v>
      </c>
      <c r="J45" s="16">
        <v>2426</v>
      </c>
      <c r="K45" s="16">
        <v>4190</v>
      </c>
      <c r="L45" s="16">
        <v>3864</v>
      </c>
      <c r="M45" s="16">
        <v>3998</v>
      </c>
      <c r="N45" s="16">
        <v>4054</v>
      </c>
      <c r="O45" s="16">
        <v>4999</v>
      </c>
      <c r="P45" s="16">
        <v>3912</v>
      </c>
      <c r="Q45" s="16">
        <v>3151</v>
      </c>
    </row>
    <row r="46" spans="1:17" s="13" customFormat="1" ht="15.9" customHeight="1" x14ac:dyDescent="0.3">
      <c r="A46" s="47" t="s">
        <v>68</v>
      </c>
      <c r="B46" s="16">
        <v>955833</v>
      </c>
      <c r="C46" s="16">
        <v>768404</v>
      </c>
      <c r="D46" s="16">
        <v>4190</v>
      </c>
      <c r="E46" s="16">
        <v>619639</v>
      </c>
      <c r="F46" s="16">
        <v>585935</v>
      </c>
      <c r="H46" s="16">
        <v>559361</v>
      </c>
      <c r="I46" s="16">
        <v>625491</v>
      </c>
      <c r="J46" s="16">
        <v>637801</v>
      </c>
      <c r="K46" s="16">
        <v>619639</v>
      </c>
      <c r="L46" s="16">
        <v>549535</v>
      </c>
      <c r="M46" s="16">
        <v>508536</v>
      </c>
      <c r="N46" s="16">
        <v>529210</v>
      </c>
      <c r="O46" s="16">
        <v>585935</v>
      </c>
      <c r="P46" s="16">
        <v>557304</v>
      </c>
      <c r="Q46" s="16">
        <v>722782</v>
      </c>
    </row>
    <row r="47" spans="1:17" s="13" customFormat="1" ht="15.9" customHeight="1" x14ac:dyDescent="0.3">
      <c r="A47" s="47" t="s">
        <v>69</v>
      </c>
      <c r="B47" s="16">
        <v>0</v>
      </c>
      <c r="C47" s="16">
        <v>0</v>
      </c>
      <c r="D47" s="16">
        <v>619639</v>
      </c>
      <c r="E47" s="16" t="s">
        <v>19</v>
      </c>
      <c r="F47" s="16">
        <v>18998</v>
      </c>
      <c r="H47" s="16"/>
      <c r="I47" s="16">
        <v>0</v>
      </c>
      <c r="J47" s="16">
        <v>0</v>
      </c>
      <c r="K47" s="16" t="s">
        <v>19</v>
      </c>
      <c r="L47" s="16">
        <v>0</v>
      </c>
      <c r="M47" s="16">
        <v>0</v>
      </c>
      <c r="N47" s="16">
        <v>0</v>
      </c>
      <c r="O47" s="16">
        <v>18998</v>
      </c>
      <c r="P47" s="16">
        <v>16949</v>
      </c>
      <c r="Q47" s="16">
        <v>13645</v>
      </c>
    </row>
    <row r="48" spans="1:17" s="13" customFormat="1" ht="15.9" customHeight="1" x14ac:dyDescent="0.3">
      <c r="A48" s="47" t="s">
        <v>70</v>
      </c>
      <c r="B48" s="16">
        <v>21930</v>
      </c>
      <c r="C48" s="16">
        <v>23749</v>
      </c>
      <c r="D48" s="16">
        <v>34813</v>
      </c>
      <c r="E48" s="16">
        <v>34813</v>
      </c>
      <c r="F48" s="16">
        <v>55020</v>
      </c>
      <c r="H48" s="16">
        <v>43455</v>
      </c>
      <c r="I48" s="16">
        <v>40873</v>
      </c>
      <c r="J48" s="16">
        <v>45868</v>
      </c>
      <c r="K48" s="16">
        <v>34813</v>
      </c>
      <c r="L48" s="16">
        <v>43990</v>
      </c>
      <c r="M48" s="16">
        <v>49504</v>
      </c>
      <c r="N48" s="16">
        <v>57302</v>
      </c>
      <c r="O48" s="16">
        <v>55020</v>
      </c>
      <c r="P48" s="16">
        <v>46682</v>
      </c>
      <c r="Q48" s="16">
        <v>53993</v>
      </c>
    </row>
    <row r="49" spans="1:17" s="13" customFormat="1" ht="15.9" customHeight="1" x14ac:dyDescent="0.3">
      <c r="A49" s="47" t="s">
        <v>71</v>
      </c>
      <c r="B49" s="16">
        <v>26221</v>
      </c>
      <c r="C49" s="16">
        <v>172474</v>
      </c>
      <c r="D49" s="16">
        <v>62330</v>
      </c>
      <c r="E49" s="16">
        <v>62330</v>
      </c>
      <c r="F49" s="16">
        <v>81697</v>
      </c>
      <c r="H49" s="16">
        <v>63214</v>
      </c>
      <c r="I49" s="16">
        <v>62374</v>
      </c>
      <c r="J49" s="16">
        <v>71607</v>
      </c>
      <c r="K49" s="16">
        <v>62330</v>
      </c>
      <c r="L49" s="16">
        <v>63009</v>
      </c>
      <c r="M49" s="16">
        <v>95523</v>
      </c>
      <c r="N49" s="16">
        <v>88674</v>
      </c>
      <c r="O49" s="16">
        <v>81697</v>
      </c>
      <c r="P49" s="16">
        <v>84214</v>
      </c>
      <c r="Q49" s="16">
        <v>78685</v>
      </c>
    </row>
    <row r="50" spans="1:17" s="19" customFormat="1" ht="15.9" customHeight="1" thickBot="1" x14ac:dyDescent="0.35">
      <c r="A50" s="25" t="s">
        <v>177</v>
      </c>
      <c r="B50" s="26">
        <v>33071</v>
      </c>
      <c r="C50" s="26">
        <v>33591</v>
      </c>
      <c r="D50" s="26">
        <v>0</v>
      </c>
      <c r="E50" s="26">
        <v>0</v>
      </c>
      <c r="F50" s="26">
        <v>0</v>
      </c>
      <c r="H50" s="26"/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</row>
    <row r="51" spans="1:17" s="24" customFormat="1" ht="15.9" customHeight="1" thickBot="1" x14ac:dyDescent="0.35">
      <c r="A51" s="50" t="s">
        <v>72</v>
      </c>
      <c r="B51" s="23">
        <v>2074851</v>
      </c>
      <c r="C51" s="23">
        <v>1061356</v>
      </c>
      <c r="D51" s="23">
        <v>748679</v>
      </c>
      <c r="E51" s="23">
        <v>748679</v>
      </c>
      <c r="F51" s="23">
        <v>766458</v>
      </c>
      <c r="H51" s="23">
        <v>707708</v>
      </c>
      <c r="I51" s="23">
        <v>1889036</v>
      </c>
      <c r="J51" s="23">
        <v>792146</v>
      </c>
      <c r="K51" s="23">
        <v>748679</v>
      </c>
      <c r="L51" s="23">
        <v>729449</v>
      </c>
      <c r="M51" s="23">
        <v>736704</v>
      </c>
      <c r="N51" s="23">
        <v>762110</v>
      </c>
      <c r="O51" s="23">
        <v>766458</v>
      </c>
      <c r="P51" s="23">
        <v>742462</v>
      </c>
      <c r="Q51" s="23">
        <v>895329</v>
      </c>
    </row>
    <row r="52" spans="1:17" s="24" customFormat="1" ht="15.9" customHeight="1" thickBot="1" x14ac:dyDescent="0.35">
      <c r="A52" s="50" t="s">
        <v>73</v>
      </c>
      <c r="B52" s="23">
        <v>2760065</v>
      </c>
      <c r="C52" s="23">
        <v>2847847</v>
      </c>
      <c r="D52" s="23">
        <v>2220223</v>
      </c>
      <c r="E52" s="23">
        <v>2220223</v>
      </c>
      <c r="F52" s="23">
        <v>2568769</v>
      </c>
      <c r="H52" s="23">
        <v>2325195</v>
      </c>
      <c r="I52" s="23">
        <v>2149172</v>
      </c>
      <c r="J52" s="23">
        <v>2204020</v>
      </c>
      <c r="K52" s="23">
        <v>2220223</v>
      </c>
      <c r="L52" s="23">
        <v>2146625</v>
      </c>
      <c r="M52" s="23">
        <v>2187527</v>
      </c>
      <c r="N52" s="23">
        <v>2227701</v>
      </c>
      <c r="O52" s="23">
        <v>2568769</v>
      </c>
      <c r="P52" s="23">
        <v>2583716.3045939831</v>
      </c>
      <c r="Q52" s="23">
        <v>2786590.769228071</v>
      </c>
    </row>
    <row r="53" spans="1:17" s="24" customFormat="1" ht="15.9" customHeight="1" thickBot="1" x14ac:dyDescent="0.35">
      <c r="A53" s="50" t="s">
        <v>74</v>
      </c>
      <c r="B53" s="23">
        <v>4075196</v>
      </c>
      <c r="C53" s="23">
        <v>3728035</v>
      </c>
      <c r="D53" s="23">
        <v>3205697</v>
      </c>
      <c r="E53" s="23">
        <v>3205697</v>
      </c>
      <c r="F53" s="23">
        <v>3910273</v>
      </c>
      <c r="H53" s="23">
        <v>3227492</v>
      </c>
      <c r="I53" s="23">
        <v>3010648</v>
      </c>
      <c r="J53" s="23">
        <v>3090207</v>
      </c>
      <c r="K53" s="23">
        <v>3205697</v>
      </c>
      <c r="L53" s="23">
        <v>3215281</v>
      </c>
      <c r="M53" s="23">
        <v>3322529</v>
      </c>
      <c r="N53" s="23">
        <v>3479630</v>
      </c>
      <c r="O53" s="23">
        <v>3910273</v>
      </c>
      <c r="P53" s="23">
        <v>4029008.3045939831</v>
      </c>
      <c r="Q53" s="23">
        <v>4212796.769228071</v>
      </c>
    </row>
    <row r="54" spans="1:17" s="4" customFormat="1" ht="13.8" x14ac:dyDescent="0.3">
      <c r="A54" s="39"/>
      <c r="B54" s="40"/>
      <c r="C54" s="40"/>
      <c r="D54" s="40"/>
      <c r="E54" s="40"/>
      <c r="F54" s="40"/>
      <c r="H54" s="40"/>
      <c r="I54" s="40"/>
      <c r="J54" s="40"/>
      <c r="K54" s="40"/>
      <c r="L54" s="40"/>
      <c r="M54" s="40"/>
      <c r="N54" s="40"/>
      <c r="O54" s="40"/>
      <c r="P54" s="40"/>
      <c r="Q54" s="40">
        <f>+Q53-Q22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</sheetPr>
  <dimension ref="A1:Q75"/>
  <sheetViews>
    <sheetView zoomScaleNormal="100" workbookViewId="0">
      <pane xSplit="1" ySplit="3" topLeftCell="I37" activePane="bottomRight" state="frozen"/>
      <selection pane="topRight" activeCell="B1" sqref="B1"/>
      <selection pane="bottomLeft" activeCell="A2" sqref="A2"/>
      <selection pane="bottomRight" activeCell="K52" sqref="K52"/>
    </sheetView>
  </sheetViews>
  <sheetFormatPr defaultColWidth="9.109375" defaultRowHeight="14.4" x14ac:dyDescent="0.3"/>
  <cols>
    <col min="1" max="1" width="75.109375" style="3" customWidth="1"/>
    <col min="2" max="6" width="10.6640625" style="53" customWidth="1"/>
    <col min="7" max="7" width="10.6640625" style="3" customWidth="1"/>
    <col min="8" max="17" width="10.6640625" style="54" customWidth="1"/>
    <col min="18" max="16384" width="9.109375" style="3"/>
  </cols>
  <sheetData>
    <row r="1" spans="1:17" ht="21" x14ac:dyDescent="0.4">
      <c r="A1" s="9" t="s">
        <v>189</v>
      </c>
    </row>
    <row r="2" spans="1:17" x14ac:dyDescent="0.3">
      <c r="H2" s="91" t="s">
        <v>204</v>
      </c>
      <c r="I2" s="91"/>
      <c r="J2" s="91"/>
      <c r="K2" s="91"/>
      <c r="L2" s="91"/>
      <c r="M2" s="91"/>
      <c r="N2" s="91"/>
      <c r="O2" s="91"/>
      <c r="P2" s="91"/>
      <c r="Q2" s="91"/>
    </row>
    <row r="3" spans="1:17" s="4" customFormat="1" ht="15.9" customHeight="1" x14ac:dyDescent="0.3">
      <c r="A3" s="37" t="s">
        <v>0</v>
      </c>
      <c r="B3" s="63">
        <v>2011</v>
      </c>
      <c r="C3" s="63">
        <v>2012</v>
      </c>
      <c r="D3" s="63">
        <v>2013</v>
      </c>
      <c r="E3" s="63" t="s">
        <v>28</v>
      </c>
      <c r="F3" s="63">
        <v>2015</v>
      </c>
      <c r="G3" s="12"/>
      <c r="H3" s="44" t="s">
        <v>76</v>
      </c>
      <c r="I3" s="44" t="s">
        <v>77</v>
      </c>
      <c r="J3" s="44" t="s">
        <v>78</v>
      </c>
      <c r="K3" s="44" t="s">
        <v>79</v>
      </c>
      <c r="L3" s="44" t="s">
        <v>80</v>
      </c>
      <c r="M3" s="44" t="s">
        <v>81</v>
      </c>
      <c r="N3" s="44" t="s">
        <v>82</v>
      </c>
      <c r="O3" s="44" t="s">
        <v>83</v>
      </c>
      <c r="P3" s="44" t="s">
        <v>205</v>
      </c>
      <c r="Q3" s="44" t="s">
        <v>211</v>
      </c>
    </row>
    <row r="4" spans="1:17" s="6" customFormat="1" ht="15.9" customHeight="1" thickBot="1" x14ac:dyDescent="0.35">
      <c r="A4" s="20" t="s">
        <v>88</v>
      </c>
      <c r="B4" s="64"/>
      <c r="C4" s="64"/>
      <c r="D4" s="64"/>
      <c r="E4" s="64"/>
      <c r="F4" s="64"/>
      <c r="G4" s="19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s="4" customFormat="1" ht="15.9" customHeight="1" thickBot="1" x14ac:dyDescent="0.35">
      <c r="A5" s="22" t="s">
        <v>16</v>
      </c>
      <c r="B5" s="23">
        <v>78879</v>
      </c>
      <c r="C5" s="23">
        <v>-215166</v>
      </c>
      <c r="D5" s="23">
        <v>142505</v>
      </c>
      <c r="E5" s="23">
        <v>133782</v>
      </c>
      <c r="F5" s="23">
        <v>346005</v>
      </c>
      <c r="G5" s="24"/>
      <c r="H5" s="23">
        <v>13014</v>
      </c>
      <c r="I5" s="23">
        <v>34788</v>
      </c>
      <c r="J5" s="23">
        <v>71798</v>
      </c>
      <c r="K5" s="23">
        <v>133782</v>
      </c>
      <c r="L5" s="23">
        <v>53223</v>
      </c>
      <c r="M5" s="23">
        <v>138783</v>
      </c>
      <c r="N5" s="23">
        <v>258115</v>
      </c>
      <c r="O5" s="23">
        <v>346005</v>
      </c>
      <c r="P5" s="23">
        <v>102238</v>
      </c>
      <c r="Q5" s="23">
        <v>264317</v>
      </c>
    </row>
    <row r="6" spans="1:17" s="4" customFormat="1" ht="15.9" customHeight="1" x14ac:dyDescent="0.3">
      <c r="A6" s="11" t="s">
        <v>89</v>
      </c>
      <c r="B6" s="21"/>
      <c r="C6" s="21"/>
      <c r="D6" s="21"/>
      <c r="E6" s="21"/>
      <c r="F6" s="21"/>
      <c r="G6" s="13"/>
      <c r="H6" s="21"/>
      <c r="I6" s="21"/>
      <c r="J6" s="21"/>
      <c r="K6" s="21"/>
      <c r="L6" s="21"/>
      <c r="M6" s="21"/>
      <c r="N6" s="21"/>
      <c r="O6" s="21"/>
      <c r="P6" s="21">
        <v>0</v>
      </c>
      <c r="Q6" s="21"/>
    </row>
    <row r="7" spans="1:17" s="4" customFormat="1" ht="15.9" customHeight="1" x14ac:dyDescent="0.3">
      <c r="A7" s="11" t="s">
        <v>90</v>
      </c>
      <c r="B7" s="16">
        <v>222109</v>
      </c>
      <c r="C7" s="16">
        <v>236677</v>
      </c>
      <c r="D7" s="16">
        <v>216625</v>
      </c>
      <c r="E7" s="16">
        <v>204487</v>
      </c>
      <c r="F7" s="16">
        <v>217722</v>
      </c>
      <c r="G7" s="13"/>
      <c r="H7" s="16">
        <v>50139</v>
      </c>
      <c r="I7" s="16">
        <v>100718</v>
      </c>
      <c r="J7" s="16">
        <v>150354</v>
      </c>
      <c r="K7" s="16">
        <v>204487</v>
      </c>
      <c r="L7" s="16">
        <v>55959</v>
      </c>
      <c r="M7" s="16">
        <v>110457</v>
      </c>
      <c r="N7" s="16">
        <v>162216</v>
      </c>
      <c r="O7" s="16">
        <v>217722</v>
      </c>
      <c r="P7" s="16">
        <v>53128</v>
      </c>
      <c r="Q7" s="16">
        <v>109344</v>
      </c>
    </row>
    <row r="8" spans="1:17" s="4" customFormat="1" ht="15.9" customHeight="1" x14ac:dyDescent="0.3">
      <c r="A8" s="11" t="s">
        <v>91</v>
      </c>
      <c r="B8" s="16">
        <v>-2161</v>
      </c>
      <c r="C8" s="16">
        <v>210678</v>
      </c>
      <c r="D8" s="16">
        <v>200439</v>
      </c>
      <c r="E8" s="16">
        <v>4079</v>
      </c>
      <c r="F8" s="16">
        <v>2294</v>
      </c>
      <c r="G8" s="13"/>
      <c r="H8" s="16">
        <v>6223</v>
      </c>
      <c r="I8" s="16">
        <v>41159</v>
      </c>
      <c r="J8" s="16">
        <v>43451</v>
      </c>
      <c r="K8" s="16">
        <v>4079</v>
      </c>
      <c r="L8" s="16">
        <v>6040</v>
      </c>
      <c r="M8" s="16">
        <v>-30</v>
      </c>
      <c r="N8" s="16">
        <v>-27</v>
      </c>
      <c r="O8" s="16">
        <v>2294</v>
      </c>
      <c r="P8" s="16">
        <v>-3</v>
      </c>
      <c r="Q8" s="16">
        <v>-16</v>
      </c>
    </row>
    <row r="9" spans="1:17" s="4" customFormat="1" ht="15.9" customHeight="1" x14ac:dyDescent="0.3">
      <c r="A9" s="11" t="s">
        <v>92</v>
      </c>
      <c r="B9" s="16">
        <v>-10455</v>
      </c>
      <c r="C9" s="16">
        <v>45430</v>
      </c>
      <c r="D9" s="16">
        <v>10222</v>
      </c>
      <c r="E9" s="16">
        <v>5998</v>
      </c>
      <c r="F9" s="16">
        <v>63838</v>
      </c>
      <c r="G9" s="13"/>
      <c r="H9" s="16">
        <v>2323</v>
      </c>
      <c r="I9" s="16">
        <v>5377</v>
      </c>
      <c r="J9" s="16">
        <v>1834</v>
      </c>
      <c r="K9" s="16">
        <v>5998</v>
      </c>
      <c r="L9" s="16">
        <v>21097</v>
      </c>
      <c r="M9" s="16">
        <v>8775</v>
      </c>
      <c r="N9" s="16">
        <v>11981</v>
      </c>
      <c r="O9" s="16">
        <v>63838</v>
      </c>
      <c r="P9" s="16">
        <v>-187</v>
      </c>
      <c r="Q9" s="16">
        <v>-7258</v>
      </c>
    </row>
    <row r="10" spans="1:17" s="4" customFormat="1" ht="15.9" customHeight="1" x14ac:dyDescent="0.3">
      <c r="A10" s="11" t="s">
        <v>93</v>
      </c>
      <c r="B10" s="16"/>
      <c r="C10" s="16">
        <v>-27248</v>
      </c>
      <c r="D10" s="16">
        <v>9602</v>
      </c>
      <c r="E10" s="16">
        <v>6454</v>
      </c>
      <c r="F10" s="16">
        <v>6347</v>
      </c>
      <c r="G10" s="13"/>
      <c r="H10" s="16" t="s">
        <v>19</v>
      </c>
      <c r="I10" s="16" t="s">
        <v>19</v>
      </c>
      <c r="J10" s="16">
        <v>5765</v>
      </c>
      <c r="K10" s="16">
        <v>6454</v>
      </c>
      <c r="L10" s="16">
        <v>6162</v>
      </c>
      <c r="M10" s="16">
        <v>6347</v>
      </c>
      <c r="N10" s="16">
        <v>6362</v>
      </c>
      <c r="O10" s="16">
        <v>6347</v>
      </c>
      <c r="P10" s="16">
        <v>0</v>
      </c>
      <c r="Q10" s="16">
        <v>-14984</v>
      </c>
    </row>
    <row r="11" spans="1:17" s="4" customFormat="1" ht="15.9" customHeight="1" x14ac:dyDescent="0.3">
      <c r="A11" s="11" t="s">
        <v>94</v>
      </c>
      <c r="B11" s="16">
        <v>11543</v>
      </c>
      <c r="C11" s="16">
        <v>4629</v>
      </c>
      <c r="D11" s="16">
        <v>-4246</v>
      </c>
      <c r="E11" s="16">
        <v>-7864</v>
      </c>
      <c r="F11" s="16">
        <v>1735</v>
      </c>
      <c r="G11" s="13"/>
      <c r="H11" s="16">
        <v>-7827</v>
      </c>
      <c r="I11" s="16">
        <v>-7827</v>
      </c>
      <c r="J11" s="16">
        <v>-7859</v>
      </c>
      <c r="K11" s="16">
        <v>-7864</v>
      </c>
      <c r="L11" s="16">
        <v>15806</v>
      </c>
      <c r="M11" s="16">
        <v>2845</v>
      </c>
      <c r="N11" s="16">
        <v>2581</v>
      </c>
      <c r="O11" s="16">
        <v>1735</v>
      </c>
      <c r="P11" s="16">
        <v>-136</v>
      </c>
      <c r="Q11" s="16">
        <v>-32</v>
      </c>
    </row>
    <row r="12" spans="1:17" s="4" customFormat="1" ht="15.9" customHeight="1" x14ac:dyDescent="0.3">
      <c r="A12" s="11" t="s">
        <v>95</v>
      </c>
      <c r="B12" s="16">
        <v>1318</v>
      </c>
      <c r="C12" s="16">
        <v>938</v>
      </c>
      <c r="D12" s="16">
        <v>-43377</v>
      </c>
      <c r="E12" s="16">
        <v>547</v>
      </c>
      <c r="F12" s="16">
        <v>-3399</v>
      </c>
      <c r="G12" s="13"/>
      <c r="H12" s="16">
        <v>-130</v>
      </c>
      <c r="I12" s="16">
        <v>-249</v>
      </c>
      <c r="J12" s="16">
        <v>1002</v>
      </c>
      <c r="K12" s="16">
        <v>547</v>
      </c>
      <c r="L12" s="16">
        <v>-8195</v>
      </c>
      <c r="M12" s="16">
        <v>-477</v>
      </c>
      <c r="N12" s="16">
        <v>-1030</v>
      </c>
      <c r="O12" s="16">
        <v>-3399</v>
      </c>
      <c r="P12" s="16">
        <v>-77</v>
      </c>
      <c r="Q12" s="16">
        <v>-1584</v>
      </c>
    </row>
    <row r="13" spans="1:17" s="4" customFormat="1" ht="15.9" customHeight="1" x14ac:dyDescent="0.3">
      <c r="A13" s="11" t="s">
        <v>96</v>
      </c>
      <c r="B13" s="16">
        <v>100202</v>
      </c>
      <c r="C13" s="16">
        <v>142568</v>
      </c>
      <c r="D13" s="16">
        <v>137299</v>
      </c>
      <c r="E13" s="16">
        <v>125511</v>
      </c>
      <c r="F13" s="16">
        <v>127598</v>
      </c>
      <c r="G13" s="13"/>
      <c r="H13" s="16">
        <v>31933</v>
      </c>
      <c r="I13" s="16">
        <v>67820</v>
      </c>
      <c r="J13" s="16">
        <v>94469</v>
      </c>
      <c r="K13" s="16">
        <v>125511</v>
      </c>
      <c r="L13" s="16">
        <v>24283</v>
      </c>
      <c r="M13" s="16">
        <v>50539</v>
      </c>
      <c r="N13" s="16">
        <v>71257</v>
      </c>
      <c r="O13" s="16">
        <v>127598</v>
      </c>
      <c r="P13" s="16">
        <v>7022</v>
      </c>
      <c r="Q13" s="16">
        <v>11059</v>
      </c>
    </row>
    <row r="14" spans="1:17" s="4" customFormat="1" ht="15.9" customHeight="1" x14ac:dyDescent="0.3">
      <c r="A14" s="11" t="s">
        <v>97</v>
      </c>
      <c r="B14" s="16">
        <v>11092</v>
      </c>
      <c r="C14" s="16">
        <v>-21354</v>
      </c>
      <c r="D14" s="16">
        <v>-45793</v>
      </c>
      <c r="E14" s="16">
        <v>-13377</v>
      </c>
      <c r="F14" s="16">
        <v>-68623</v>
      </c>
      <c r="G14" s="13"/>
      <c r="H14" s="16">
        <v>21014</v>
      </c>
      <c r="I14" s="16">
        <v>23178</v>
      </c>
      <c r="J14" s="16">
        <v>35554</v>
      </c>
      <c r="K14" s="16">
        <v>-13377</v>
      </c>
      <c r="L14" s="16">
        <v>16582</v>
      </c>
      <c r="M14" s="16">
        <v>39963</v>
      </c>
      <c r="N14" s="16">
        <v>32748</v>
      </c>
      <c r="O14" s="16">
        <v>-68623</v>
      </c>
      <c r="P14" s="16">
        <v>29904</v>
      </c>
      <c r="Q14" s="16">
        <v>70039</v>
      </c>
    </row>
    <row r="15" spans="1:17" s="4" customFormat="1" ht="15.9" customHeight="1" x14ac:dyDescent="0.3">
      <c r="A15" s="11" t="s">
        <v>98</v>
      </c>
      <c r="B15" s="16">
        <v>-38967</v>
      </c>
      <c r="C15" s="16">
        <v>-6845</v>
      </c>
      <c r="D15" s="16">
        <v>-1348</v>
      </c>
      <c r="E15" s="16">
        <v>-2752</v>
      </c>
      <c r="F15" s="16">
        <v>-7641</v>
      </c>
      <c r="G15" s="13"/>
      <c r="H15" s="16">
        <v>-3527</v>
      </c>
      <c r="I15" s="16">
        <v>-4717</v>
      </c>
      <c r="J15" s="16">
        <v>-5978</v>
      </c>
      <c r="K15" s="16">
        <v>-2752</v>
      </c>
      <c r="L15" s="16">
        <v>-3103</v>
      </c>
      <c r="M15" s="16">
        <v>-3163</v>
      </c>
      <c r="N15" s="16">
        <v>-4524</v>
      </c>
      <c r="O15" s="16">
        <v>-7641</v>
      </c>
      <c r="P15" s="16">
        <v>-1268</v>
      </c>
      <c r="Q15" s="16">
        <v>-2598</v>
      </c>
    </row>
    <row r="16" spans="1:17" s="4" customFormat="1" ht="15.9" customHeight="1" x14ac:dyDescent="0.3">
      <c r="A16" s="11" t="s">
        <v>99</v>
      </c>
      <c r="B16" s="16">
        <v>-46</v>
      </c>
      <c r="C16" s="16">
        <v>-744</v>
      </c>
      <c r="D16" s="16">
        <v>-354</v>
      </c>
      <c r="E16" s="16">
        <v>-251</v>
      </c>
      <c r="F16" s="16">
        <v>-163</v>
      </c>
      <c r="G16" s="13"/>
      <c r="H16" s="16">
        <v>-193</v>
      </c>
      <c r="I16" s="16">
        <v>-401</v>
      </c>
      <c r="J16" s="16">
        <v>-272</v>
      </c>
      <c r="K16" s="16">
        <v>-251</v>
      </c>
      <c r="L16" s="16">
        <v>-104</v>
      </c>
      <c r="M16" s="16">
        <v>-182</v>
      </c>
      <c r="N16" s="16">
        <v>-75</v>
      </c>
      <c r="O16" s="16">
        <v>-163</v>
      </c>
      <c r="P16" s="16">
        <v>-383</v>
      </c>
      <c r="Q16" s="16">
        <v>-469</v>
      </c>
    </row>
    <row r="17" spans="1:17" s="4" customFormat="1" ht="15.9" customHeight="1" x14ac:dyDescent="0.3">
      <c r="A17" s="11" t="s">
        <v>100</v>
      </c>
      <c r="B17" s="16"/>
      <c r="C17" s="16"/>
      <c r="D17" s="16">
        <v>-3360</v>
      </c>
      <c r="E17" s="16">
        <v>5401</v>
      </c>
      <c r="F17" s="16">
        <v>22156</v>
      </c>
      <c r="G17" s="13"/>
      <c r="H17" s="16">
        <v>1231</v>
      </c>
      <c r="I17" s="16">
        <v>2856</v>
      </c>
      <c r="J17" s="16">
        <v>4082</v>
      </c>
      <c r="K17" s="16">
        <v>5401</v>
      </c>
      <c r="L17" s="16">
        <v>1295</v>
      </c>
      <c r="M17" s="16">
        <v>4418</v>
      </c>
      <c r="N17" s="16">
        <v>5814</v>
      </c>
      <c r="O17" s="16">
        <v>22156</v>
      </c>
      <c r="P17" s="16">
        <v>567</v>
      </c>
      <c r="Q17" s="16">
        <v>876</v>
      </c>
    </row>
    <row r="18" spans="1:17" s="4" customFormat="1" ht="15.9" customHeight="1" x14ac:dyDescent="0.3">
      <c r="A18" s="11" t="s">
        <v>101</v>
      </c>
      <c r="B18" s="16">
        <v>-77378</v>
      </c>
      <c r="C18" s="16">
        <v>-222545</v>
      </c>
      <c r="D18" s="16">
        <v>-102945</v>
      </c>
      <c r="E18" s="16">
        <v>32571</v>
      </c>
      <c r="F18" s="21"/>
      <c r="G18" s="13"/>
      <c r="H18" s="21">
        <v>-7428</v>
      </c>
      <c r="I18" s="21">
        <v>-8242</v>
      </c>
      <c r="J18" s="21">
        <v>-17154</v>
      </c>
      <c r="K18" s="21">
        <v>32571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</row>
    <row r="19" spans="1:17" s="4" customFormat="1" ht="15.9" customHeight="1" x14ac:dyDescent="0.3">
      <c r="A19" s="11" t="s">
        <v>208</v>
      </c>
      <c r="B19" s="16"/>
      <c r="C19" s="16"/>
      <c r="D19" s="16"/>
      <c r="E19" s="16" t="s">
        <v>19</v>
      </c>
      <c r="F19" s="16">
        <v>1862</v>
      </c>
      <c r="G19" s="13"/>
      <c r="H19" s="16"/>
      <c r="I19" s="16"/>
      <c r="J19" s="16"/>
      <c r="K19" s="16" t="s">
        <v>19</v>
      </c>
      <c r="L19" s="16"/>
      <c r="M19" s="16"/>
      <c r="N19" s="16"/>
      <c r="O19" s="16">
        <v>1862</v>
      </c>
      <c r="P19" s="16">
        <v>1625</v>
      </c>
      <c r="Q19" s="16">
        <v>-1273</v>
      </c>
    </row>
    <row r="20" spans="1:17" s="6" customFormat="1" ht="15.9" customHeight="1" thickBot="1" x14ac:dyDescent="0.35">
      <c r="A20" s="25" t="s">
        <v>102</v>
      </c>
      <c r="B20" s="26">
        <v>-7523</v>
      </c>
      <c r="C20" s="26">
        <v>875</v>
      </c>
      <c r="D20" s="26">
        <v>-27784</v>
      </c>
      <c r="E20" s="26">
        <v>-11232</v>
      </c>
      <c r="F20" s="26">
        <v>-3596</v>
      </c>
      <c r="G20" s="19"/>
      <c r="H20" s="26">
        <v>-1005</v>
      </c>
      <c r="I20" s="26">
        <v>-2469</v>
      </c>
      <c r="J20" s="26">
        <v>174</v>
      </c>
      <c r="K20" s="26">
        <v>-11232</v>
      </c>
      <c r="L20" s="26">
        <v>-485</v>
      </c>
      <c r="M20" s="26">
        <v>-7558</v>
      </c>
      <c r="N20" s="26">
        <v>-6927</v>
      </c>
      <c r="O20" s="26">
        <v>-3596</v>
      </c>
      <c r="P20" s="26">
        <v>-900</v>
      </c>
      <c r="Q20" s="26">
        <v>-1970</v>
      </c>
    </row>
    <row r="21" spans="1:17" s="7" customFormat="1" ht="15.9" customHeight="1" thickBot="1" x14ac:dyDescent="0.35">
      <c r="A21" s="22" t="s">
        <v>103</v>
      </c>
      <c r="B21" s="23">
        <v>288613</v>
      </c>
      <c r="C21" s="23">
        <v>147893</v>
      </c>
      <c r="D21" s="23">
        <v>487485</v>
      </c>
      <c r="E21" s="23">
        <v>483354</v>
      </c>
      <c r="F21" s="23">
        <v>706135</v>
      </c>
      <c r="G21" s="24"/>
      <c r="H21" s="23">
        <v>105767</v>
      </c>
      <c r="I21" s="23">
        <v>251991</v>
      </c>
      <c r="J21" s="23">
        <v>377220</v>
      </c>
      <c r="K21" s="23">
        <v>483354</v>
      </c>
      <c r="L21" s="23">
        <v>188560</v>
      </c>
      <c r="M21" s="23">
        <v>350717</v>
      </c>
      <c r="N21" s="23">
        <v>538491</v>
      </c>
      <c r="O21" s="23">
        <v>706135</v>
      </c>
      <c r="P21" s="23">
        <v>191530</v>
      </c>
      <c r="Q21" s="23">
        <v>425451</v>
      </c>
    </row>
    <row r="22" spans="1:17" s="4" customFormat="1" ht="15.9" customHeight="1" x14ac:dyDescent="0.3">
      <c r="A22" s="11" t="s">
        <v>104</v>
      </c>
      <c r="B22" s="16">
        <v>-135894</v>
      </c>
      <c r="C22" s="16">
        <v>69587</v>
      </c>
      <c r="D22" s="16">
        <v>122044</v>
      </c>
      <c r="E22" s="16">
        <v>177053</v>
      </c>
      <c r="F22" s="16">
        <v>-58880</v>
      </c>
      <c r="G22" s="13"/>
      <c r="H22" s="16">
        <v>-47527</v>
      </c>
      <c r="I22" s="16">
        <v>81745</v>
      </c>
      <c r="J22" s="16">
        <v>24378</v>
      </c>
      <c r="K22" s="16">
        <v>177053</v>
      </c>
      <c r="L22" s="16">
        <v>-39122</v>
      </c>
      <c r="M22" s="16">
        <v>-84607</v>
      </c>
      <c r="N22" s="16">
        <v>-59120</v>
      </c>
      <c r="O22" s="16">
        <v>-58880</v>
      </c>
      <c r="P22" s="16">
        <v>-90973</v>
      </c>
      <c r="Q22" s="16">
        <v>-22836</v>
      </c>
    </row>
    <row r="23" spans="1:17" s="4" customFormat="1" ht="15.9" customHeight="1" x14ac:dyDescent="0.3">
      <c r="A23" s="11" t="s">
        <v>105</v>
      </c>
      <c r="B23" s="16">
        <v>-90892</v>
      </c>
      <c r="C23" s="16">
        <v>45209</v>
      </c>
      <c r="D23" s="16">
        <v>72809</v>
      </c>
      <c r="E23" s="16">
        <v>-40562</v>
      </c>
      <c r="F23" s="16">
        <v>-36000</v>
      </c>
      <c r="G23" s="13"/>
      <c r="H23" s="16">
        <v>-1239</v>
      </c>
      <c r="I23" s="16">
        <v>3114</v>
      </c>
      <c r="J23" s="16">
        <v>6865</v>
      </c>
      <c r="K23" s="16">
        <v>-40562</v>
      </c>
      <c r="L23" s="16">
        <v>-5186</v>
      </c>
      <c r="M23" s="16">
        <v>-4786</v>
      </c>
      <c r="N23" s="16">
        <v>-45928</v>
      </c>
      <c r="O23" s="16">
        <v>-36000</v>
      </c>
      <c r="P23" s="16">
        <v>-14102</v>
      </c>
      <c r="Q23" s="16">
        <v>15079</v>
      </c>
    </row>
    <row r="24" spans="1:17" s="4" customFormat="1" ht="15.9" customHeight="1" x14ac:dyDescent="0.3">
      <c r="A24" s="11" t="s">
        <v>106</v>
      </c>
      <c r="B24" s="16">
        <v>48401</v>
      </c>
      <c r="C24" s="16">
        <v>-178999</v>
      </c>
      <c r="D24" s="16">
        <v>-161264</v>
      </c>
      <c r="E24" s="16">
        <v>-32159</v>
      </c>
      <c r="F24" s="16">
        <v>-21467</v>
      </c>
      <c r="G24" s="13"/>
      <c r="H24" s="16">
        <v>41770</v>
      </c>
      <c r="I24" s="16">
        <v>-24982</v>
      </c>
      <c r="J24" s="16">
        <v>-41250</v>
      </c>
      <c r="K24" s="16">
        <v>-32159</v>
      </c>
      <c r="L24" s="16">
        <v>-2306</v>
      </c>
      <c r="M24" s="16">
        <v>-40577</v>
      </c>
      <c r="N24" s="16">
        <v>-28044</v>
      </c>
      <c r="O24" s="16">
        <v>-21467</v>
      </c>
      <c r="P24" s="16">
        <v>-9206</v>
      </c>
      <c r="Q24" s="16">
        <v>-9664</v>
      </c>
    </row>
    <row r="25" spans="1:17" s="6" customFormat="1" ht="15.9" customHeight="1" thickBot="1" x14ac:dyDescent="0.35">
      <c r="A25" s="25" t="s">
        <v>107</v>
      </c>
      <c r="B25" s="26">
        <v>-21663</v>
      </c>
      <c r="C25" s="26">
        <v>109516</v>
      </c>
      <c r="D25" s="26">
        <v>-71000</v>
      </c>
      <c r="E25" s="26">
        <v>-8320</v>
      </c>
      <c r="F25" s="26">
        <v>19293</v>
      </c>
      <c r="G25" s="19"/>
      <c r="H25" s="26">
        <v>-1773</v>
      </c>
      <c r="I25" s="26">
        <v>-2889</v>
      </c>
      <c r="J25" s="26">
        <v>4581</v>
      </c>
      <c r="K25" s="26">
        <v>-8320</v>
      </c>
      <c r="L25" s="26">
        <v>7112</v>
      </c>
      <c r="M25" s="26">
        <v>29618</v>
      </c>
      <c r="N25" s="26">
        <v>26933</v>
      </c>
      <c r="O25" s="26">
        <v>19293</v>
      </c>
      <c r="P25" s="26">
        <v>2094</v>
      </c>
      <c r="Q25" s="26">
        <v>-4559</v>
      </c>
    </row>
    <row r="26" spans="1:17" s="7" customFormat="1" ht="15.9" customHeight="1" thickBot="1" x14ac:dyDescent="0.35">
      <c r="A26" s="22" t="s">
        <v>108</v>
      </c>
      <c r="B26" s="23">
        <v>88565</v>
      </c>
      <c r="C26" s="23">
        <v>193206</v>
      </c>
      <c r="D26" s="23">
        <v>450074</v>
      </c>
      <c r="E26" s="23">
        <v>579366</v>
      </c>
      <c r="F26" s="23">
        <v>609081</v>
      </c>
      <c r="G26" s="24"/>
      <c r="H26" s="23">
        <v>96998</v>
      </c>
      <c r="I26" s="23">
        <v>308979</v>
      </c>
      <c r="J26" s="23">
        <v>371794</v>
      </c>
      <c r="K26" s="23">
        <v>579366</v>
      </c>
      <c r="L26" s="23">
        <v>149058</v>
      </c>
      <c r="M26" s="23">
        <v>250365</v>
      </c>
      <c r="N26" s="23">
        <v>432332</v>
      </c>
      <c r="O26" s="23">
        <v>609081</v>
      </c>
      <c r="P26" s="23">
        <v>79343</v>
      </c>
      <c r="Q26" s="23">
        <v>403471</v>
      </c>
    </row>
    <row r="27" spans="1:17" s="4" customFormat="1" ht="15.9" customHeight="1" x14ac:dyDescent="0.3">
      <c r="A27" s="11" t="s">
        <v>109</v>
      </c>
      <c r="B27" s="16">
        <v>-93667</v>
      </c>
      <c r="C27" s="16">
        <v>-103628</v>
      </c>
      <c r="D27" s="16">
        <v>-129536</v>
      </c>
      <c r="E27" s="16">
        <v>-114339</v>
      </c>
      <c r="F27" s="16">
        <v>-126763</v>
      </c>
      <c r="G27" s="13"/>
      <c r="H27" s="16">
        <v>-258</v>
      </c>
      <c r="I27" s="16">
        <v>-58611</v>
      </c>
      <c r="J27" s="16">
        <v>-59038</v>
      </c>
      <c r="K27" s="16">
        <v>-114339</v>
      </c>
      <c r="L27" s="16">
        <v>-998</v>
      </c>
      <c r="M27" s="16">
        <v>-51277</v>
      </c>
      <c r="N27" s="16">
        <v>-61964</v>
      </c>
      <c r="O27" s="16">
        <v>-126763</v>
      </c>
      <c r="P27" s="16">
        <v>-1234</v>
      </c>
      <c r="Q27" s="16">
        <v>-26367</v>
      </c>
    </row>
    <row r="28" spans="1:17" s="4" customFormat="1" ht="15.9" customHeight="1" x14ac:dyDescent="0.3">
      <c r="A28" s="11" t="s">
        <v>110</v>
      </c>
      <c r="B28" s="16">
        <v>11166</v>
      </c>
      <c r="C28" s="16">
        <v>7972</v>
      </c>
      <c r="D28" s="16">
        <v>-1432</v>
      </c>
      <c r="E28" s="16">
        <v>-3523</v>
      </c>
      <c r="F28" s="16">
        <v>-3712</v>
      </c>
      <c r="G28" s="13"/>
      <c r="H28" s="16">
        <v>-1035</v>
      </c>
      <c r="I28" s="16">
        <v>-1947</v>
      </c>
      <c r="J28" s="16">
        <v>-2813</v>
      </c>
      <c r="K28" s="16">
        <v>-3523</v>
      </c>
      <c r="L28" s="16" t="s">
        <v>19</v>
      </c>
      <c r="M28" s="16">
        <v>-2175</v>
      </c>
      <c r="N28" s="16">
        <v>-3119</v>
      </c>
      <c r="O28" s="16">
        <v>-3712</v>
      </c>
      <c r="P28" s="16">
        <v>-832</v>
      </c>
      <c r="Q28" s="16">
        <v>-1717</v>
      </c>
    </row>
    <row r="29" spans="1:17" s="4" customFormat="1" ht="15.9" customHeight="1" x14ac:dyDescent="0.3">
      <c r="A29" s="11" t="s">
        <v>111</v>
      </c>
      <c r="B29" s="16">
        <v>-33434</v>
      </c>
      <c r="C29" s="16">
        <v>406</v>
      </c>
      <c r="D29" s="16">
        <v>-28085</v>
      </c>
      <c r="E29" s="16">
        <v>-18928</v>
      </c>
      <c r="F29" s="16">
        <v>-21516</v>
      </c>
      <c r="G29" s="13"/>
      <c r="H29" s="16">
        <v>-10291</v>
      </c>
      <c r="I29" s="16">
        <v>-7417</v>
      </c>
      <c r="J29" s="16">
        <v>-13661</v>
      </c>
      <c r="K29" s="16">
        <v>-18928</v>
      </c>
      <c r="L29" s="16">
        <v>-3704</v>
      </c>
      <c r="M29" s="16">
        <v>5795</v>
      </c>
      <c r="N29" s="16">
        <v>3905</v>
      </c>
      <c r="O29" s="16">
        <v>-21516</v>
      </c>
      <c r="P29" s="16">
        <v>-11481</v>
      </c>
      <c r="Q29" s="16">
        <v>-13805</v>
      </c>
    </row>
    <row r="30" spans="1:17" s="6" customFormat="1" ht="15.9" customHeight="1" thickBot="1" x14ac:dyDescent="0.35">
      <c r="A30" s="20" t="s">
        <v>112</v>
      </c>
      <c r="B30" s="18">
        <v>-27370</v>
      </c>
      <c r="C30" s="18">
        <v>97956</v>
      </c>
      <c r="D30" s="18">
        <v>291021</v>
      </c>
      <c r="E30" s="18">
        <v>442576</v>
      </c>
      <c r="F30" s="18">
        <v>457090</v>
      </c>
      <c r="G30" s="19"/>
      <c r="H30" s="18">
        <v>85414</v>
      </c>
      <c r="I30" s="18">
        <v>241004</v>
      </c>
      <c r="J30" s="18">
        <v>296282</v>
      </c>
      <c r="K30" s="18">
        <v>442576</v>
      </c>
      <c r="L30" s="18">
        <v>144356</v>
      </c>
      <c r="M30" s="18">
        <v>202708</v>
      </c>
      <c r="N30" s="18">
        <v>371154</v>
      </c>
      <c r="O30" s="18">
        <v>457090</v>
      </c>
      <c r="P30" s="18">
        <v>65796</v>
      </c>
      <c r="Q30" s="18">
        <v>361582</v>
      </c>
    </row>
    <row r="31" spans="1:17" s="4" customFormat="1" ht="15.9" customHeight="1" x14ac:dyDescent="0.3">
      <c r="A31" s="65" t="s">
        <v>113</v>
      </c>
      <c r="B31" s="21"/>
      <c r="C31" s="21"/>
      <c r="D31" s="21"/>
      <c r="E31" s="21"/>
      <c r="F31" s="21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4" customFormat="1" ht="15.9" customHeight="1" x14ac:dyDescent="0.3">
      <c r="A32" s="65" t="s">
        <v>114</v>
      </c>
      <c r="B32" s="14">
        <v>268713</v>
      </c>
      <c r="C32" s="14">
        <v>71926</v>
      </c>
      <c r="D32" s="14">
        <v>220281</v>
      </c>
      <c r="E32" s="14">
        <v>4934</v>
      </c>
      <c r="F32" s="14">
        <v>18216</v>
      </c>
      <c r="G32" s="13"/>
      <c r="H32" s="14">
        <v>-11100</v>
      </c>
      <c r="I32" s="14">
        <v>5206</v>
      </c>
      <c r="J32" s="14">
        <v>8388</v>
      </c>
      <c r="K32" s="14">
        <v>4934</v>
      </c>
      <c r="L32" s="14">
        <v>-670</v>
      </c>
      <c r="M32" s="14">
        <v>7678</v>
      </c>
      <c r="N32" s="14">
        <v>11906</v>
      </c>
      <c r="O32" s="14">
        <v>18216</v>
      </c>
      <c r="P32" s="14">
        <v>3803</v>
      </c>
      <c r="Q32" s="14">
        <v>20318</v>
      </c>
    </row>
    <row r="33" spans="1:17" s="4" customFormat="1" ht="15.9" customHeight="1" x14ac:dyDescent="0.3">
      <c r="A33" s="11" t="s">
        <v>115</v>
      </c>
      <c r="B33" s="16">
        <v>94275</v>
      </c>
      <c r="C33" s="16">
        <v>3924</v>
      </c>
      <c r="D33" s="16">
        <v>77040</v>
      </c>
      <c r="E33" s="16">
        <v>-11387</v>
      </c>
      <c r="F33" s="16">
        <v>-3443</v>
      </c>
      <c r="G33" s="13"/>
      <c r="H33" s="16">
        <v>-11387</v>
      </c>
      <c r="I33" s="16"/>
      <c r="J33" s="16"/>
      <c r="K33" s="16">
        <v>-11387</v>
      </c>
      <c r="L33" s="16">
        <v>-3443</v>
      </c>
      <c r="M33" s="16"/>
      <c r="N33" s="16"/>
      <c r="O33" s="16">
        <v>-3443</v>
      </c>
      <c r="P33" s="16">
        <v>2931</v>
      </c>
      <c r="Q33" s="16">
        <v>2931</v>
      </c>
    </row>
    <row r="34" spans="1:17" s="4" customFormat="1" ht="15.9" customHeight="1" x14ac:dyDescent="0.3">
      <c r="A34" s="11" t="s">
        <v>116</v>
      </c>
      <c r="B34" s="16">
        <v>28658</v>
      </c>
      <c r="C34" s="16">
        <v>16049</v>
      </c>
      <c r="D34" s="16">
        <v>58144</v>
      </c>
      <c r="E34" s="16">
        <v>7093</v>
      </c>
      <c r="F34" s="16">
        <v>6552</v>
      </c>
      <c r="G34" s="13"/>
      <c r="H34" s="16">
        <v>208</v>
      </c>
      <c r="I34" s="16">
        <v>402</v>
      </c>
      <c r="J34" s="16">
        <v>1662</v>
      </c>
      <c r="K34" s="16">
        <v>7093</v>
      </c>
      <c r="L34" s="16">
        <v>170</v>
      </c>
      <c r="M34" s="16">
        <v>890</v>
      </c>
      <c r="N34" s="16">
        <v>2867</v>
      </c>
      <c r="O34" s="16">
        <v>6552</v>
      </c>
      <c r="P34" s="16">
        <v>90</v>
      </c>
      <c r="Q34" s="16">
        <v>2657</v>
      </c>
    </row>
    <row r="35" spans="1:17" s="4" customFormat="1" ht="15.9" customHeight="1" x14ac:dyDescent="0.3">
      <c r="A35" s="11" t="s">
        <v>117</v>
      </c>
      <c r="B35" s="16">
        <v>2143</v>
      </c>
      <c r="C35" s="16">
        <v>4271</v>
      </c>
      <c r="D35" s="16">
        <v>12660</v>
      </c>
      <c r="E35" s="16">
        <v>1</v>
      </c>
      <c r="F35" s="16">
        <v>1101</v>
      </c>
      <c r="G35" s="13"/>
      <c r="H35" s="16"/>
      <c r="I35" s="16"/>
      <c r="J35" s="16"/>
      <c r="K35" s="16">
        <v>1</v>
      </c>
      <c r="L35" s="16"/>
      <c r="M35" s="16"/>
      <c r="N35" s="16"/>
      <c r="O35" s="16">
        <v>1101</v>
      </c>
      <c r="P35" s="16">
        <v>0</v>
      </c>
      <c r="Q35" s="16">
        <v>0</v>
      </c>
    </row>
    <row r="36" spans="1:17" s="4" customFormat="1" ht="15.9" customHeight="1" x14ac:dyDescent="0.3">
      <c r="A36" s="11" t="s">
        <v>118</v>
      </c>
      <c r="B36" s="16"/>
      <c r="C36" s="16"/>
      <c r="D36" s="16">
        <v>9099</v>
      </c>
      <c r="E36" s="16">
        <v>902</v>
      </c>
      <c r="F36" s="16">
        <v>3937</v>
      </c>
      <c r="G36" s="13"/>
      <c r="H36" s="16"/>
      <c r="I36" s="16">
        <v>538</v>
      </c>
      <c r="J36" s="16">
        <v>704</v>
      </c>
      <c r="K36" s="16">
        <v>902</v>
      </c>
      <c r="L36" s="16">
        <v>310</v>
      </c>
      <c r="M36" s="16">
        <v>310</v>
      </c>
      <c r="N36" s="16">
        <v>310</v>
      </c>
      <c r="O36" s="16">
        <v>3937</v>
      </c>
      <c r="P36" s="16">
        <v>0</v>
      </c>
      <c r="Q36" s="16">
        <v>0</v>
      </c>
    </row>
    <row r="37" spans="1:17" s="4" customFormat="1" ht="15.9" customHeight="1" x14ac:dyDescent="0.3">
      <c r="A37" s="11" t="s">
        <v>119</v>
      </c>
      <c r="B37" s="16">
        <v>1598</v>
      </c>
      <c r="C37" s="16">
        <v>1461</v>
      </c>
      <c r="D37" s="16">
        <v>682</v>
      </c>
      <c r="E37" s="16">
        <v>1304</v>
      </c>
      <c r="F37" s="16">
        <v>626</v>
      </c>
      <c r="G37" s="13"/>
      <c r="H37" s="16"/>
      <c r="I37" s="16">
        <v>1164</v>
      </c>
      <c r="J37" s="16">
        <v>1304</v>
      </c>
      <c r="K37" s="16">
        <v>1304</v>
      </c>
      <c r="L37" s="16">
        <v>118</v>
      </c>
      <c r="M37" s="16">
        <v>233</v>
      </c>
      <c r="N37" s="16">
        <v>623</v>
      </c>
      <c r="O37" s="16">
        <v>626</v>
      </c>
      <c r="P37" s="16">
        <v>0</v>
      </c>
      <c r="Q37" s="16">
        <v>743</v>
      </c>
    </row>
    <row r="38" spans="1:17" s="4" customFormat="1" ht="15.9" customHeight="1" x14ac:dyDescent="0.3">
      <c r="A38" s="11" t="s">
        <v>120</v>
      </c>
      <c r="B38" s="16">
        <v>567</v>
      </c>
      <c r="C38" s="16">
        <v>2875</v>
      </c>
      <c r="D38" s="16">
        <v>5405</v>
      </c>
      <c r="E38" s="16">
        <v>2789</v>
      </c>
      <c r="F38" s="16">
        <v>2808</v>
      </c>
      <c r="G38" s="13"/>
      <c r="H38" s="16">
        <v>79</v>
      </c>
      <c r="I38" s="16">
        <v>131</v>
      </c>
      <c r="J38" s="16">
        <v>1322</v>
      </c>
      <c r="K38" s="16">
        <v>2789</v>
      </c>
      <c r="L38" s="16">
        <v>545</v>
      </c>
      <c r="M38" s="16">
        <v>1344</v>
      </c>
      <c r="N38" s="16">
        <v>3187</v>
      </c>
      <c r="O38" s="16">
        <v>2808</v>
      </c>
      <c r="P38" s="16">
        <v>782</v>
      </c>
      <c r="Q38" s="16">
        <v>2348</v>
      </c>
    </row>
    <row r="39" spans="1:17" s="4" customFormat="1" ht="15.9" customHeight="1" x14ac:dyDescent="0.3">
      <c r="A39" s="11" t="s">
        <v>121</v>
      </c>
      <c r="B39" s="16">
        <v>20628</v>
      </c>
      <c r="C39" s="16">
        <v>40724</v>
      </c>
      <c r="D39" s="16">
        <v>26144</v>
      </c>
      <c r="E39" s="16">
        <v>4232</v>
      </c>
      <c r="F39" s="16">
        <v>6575</v>
      </c>
      <c r="G39" s="13"/>
      <c r="H39" s="16"/>
      <c r="I39" s="16">
        <v>2971</v>
      </c>
      <c r="J39" s="16">
        <v>3396</v>
      </c>
      <c r="K39" s="16">
        <v>4232</v>
      </c>
      <c r="L39" s="16">
        <v>1630</v>
      </c>
      <c r="M39" s="16">
        <v>4901</v>
      </c>
      <c r="N39" s="16">
        <v>4914</v>
      </c>
      <c r="O39" s="16">
        <v>6575</v>
      </c>
      <c r="P39" s="16">
        <v>0</v>
      </c>
      <c r="Q39" s="16">
        <v>11639</v>
      </c>
    </row>
    <row r="40" spans="1:17" s="4" customFormat="1" ht="15.9" customHeight="1" x14ac:dyDescent="0.3">
      <c r="A40" s="11" t="s">
        <v>122</v>
      </c>
      <c r="B40" s="16">
        <v>120611</v>
      </c>
      <c r="C40" s="16">
        <v>500</v>
      </c>
      <c r="D40" s="16"/>
      <c r="E40" s="16" t="s">
        <v>19</v>
      </c>
      <c r="F40" s="16" t="s">
        <v>19</v>
      </c>
      <c r="G40" s="13"/>
      <c r="H40" s="16"/>
      <c r="I40" s="16"/>
      <c r="J40" s="16"/>
      <c r="K40" s="16" t="s">
        <v>19</v>
      </c>
      <c r="L40" s="16"/>
      <c r="M40" s="16"/>
      <c r="N40" s="16"/>
      <c r="O40" s="16" t="s">
        <v>19</v>
      </c>
      <c r="P40" s="16">
        <v>0</v>
      </c>
      <c r="Q40" s="16">
        <v>0</v>
      </c>
    </row>
    <row r="41" spans="1:17" s="4" customFormat="1" ht="15.9" customHeight="1" x14ac:dyDescent="0.3">
      <c r="A41" s="11" t="s">
        <v>123</v>
      </c>
      <c r="B41" s="16"/>
      <c r="C41" s="16"/>
      <c r="D41" s="16">
        <v>30888</v>
      </c>
      <c r="E41" s="16" t="s">
        <v>19</v>
      </c>
      <c r="F41" s="16" t="s">
        <v>19</v>
      </c>
      <c r="G41" s="13"/>
      <c r="H41" s="16"/>
      <c r="I41" s="16"/>
      <c r="J41" s="16"/>
      <c r="K41" s="16" t="s">
        <v>19</v>
      </c>
      <c r="L41" s="16"/>
      <c r="M41" s="16"/>
      <c r="N41" s="16"/>
      <c r="O41" s="16" t="s">
        <v>19</v>
      </c>
      <c r="P41" s="16">
        <v>0</v>
      </c>
      <c r="Q41" s="16">
        <v>0</v>
      </c>
    </row>
    <row r="42" spans="1:17" s="4" customFormat="1" ht="15.9" customHeight="1" x14ac:dyDescent="0.3">
      <c r="A42" s="11" t="s">
        <v>124</v>
      </c>
      <c r="B42" s="16">
        <v>233</v>
      </c>
      <c r="C42" s="16">
        <v>2122</v>
      </c>
      <c r="D42" s="16">
        <v>219</v>
      </c>
      <c r="E42" s="16" t="s">
        <v>19</v>
      </c>
      <c r="F42" s="16">
        <v>60</v>
      </c>
      <c r="G42" s="13"/>
      <c r="H42" s="16"/>
      <c r="I42" s="16"/>
      <c r="J42" s="16"/>
      <c r="K42" s="16" t="s">
        <v>19</v>
      </c>
      <c r="L42" s="16"/>
      <c r="M42" s="16"/>
      <c r="N42" s="16">
        <v>5</v>
      </c>
      <c r="O42" s="16">
        <v>60</v>
      </c>
      <c r="P42" s="16">
        <v>0</v>
      </c>
      <c r="Q42" s="16">
        <v>0</v>
      </c>
    </row>
    <row r="43" spans="1:17" s="4" customFormat="1" ht="15.9" customHeight="1" x14ac:dyDescent="0.3">
      <c r="A43" s="65" t="s">
        <v>125</v>
      </c>
      <c r="B43" s="14">
        <v>-303711</v>
      </c>
      <c r="C43" s="14">
        <v>-318256</v>
      </c>
      <c r="D43" s="14">
        <v>-219609</v>
      </c>
      <c r="E43" s="14">
        <v>-288600</v>
      </c>
      <c r="F43" s="14">
        <v>-504316</v>
      </c>
      <c r="G43" s="13"/>
      <c r="H43" s="14">
        <v>-44830</v>
      </c>
      <c r="I43" s="14">
        <v>-118518</v>
      </c>
      <c r="J43" s="14">
        <v>-182795</v>
      </c>
      <c r="K43" s="14">
        <v>-288600</v>
      </c>
      <c r="L43" s="14">
        <v>-114009</v>
      </c>
      <c r="M43" s="14">
        <v>-208089</v>
      </c>
      <c r="N43" s="14">
        <v>-325128</v>
      </c>
      <c r="O43" s="14">
        <v>-504316</v>
      </c>
      <c r="P43" s="14">
        <v>-138353</v>
      </c>
      <c r="Q43" s="14">
        <v>-251367</v>
      </c>
    </row>
    <row r="44" spans="1:17" s="4" customFormat="1" ht="15.9" customHeight="1" x14ac:dyDescent="0.3">
      <c r="A44" s="11" t="s">
        <v>126</v>
      </c>
      <c r="B44" s="16">
        <v>-5115</v>
      </c>
      <c r="C44" s="16">
        <v>-1019</v>
      </c>
      <c r="D44" s="16">
        <v>-38761</v>
      </c>
      <c r="E44" s="16">
        <v>-507</v>
      </c>
      <c r="F44" s="16" t="s">
        <v>19</v>
      </c>
      <c r="G44" s="13"/>
      <c r="H44" s="16">
        <v>-44452</v>
      </c>
      <c r="I44" s="16"/>
      <c r="J44" s="16">
        <v>-350</v>
      </c>
      <c r="K44" s="16">
        <v>-507</v>
      </c>
      <c r="L44" s="16"/>
      <c r="M44" s="16"/>
      <c r="N44" s="16"/>
      <c r="O44" s="16" t="s">
        <v>19</v>
      </c>
      <c r="P44" s="16"/>
      <c r="Q44" s="16">
        <v>0</v>
      </c>
    </row>
    <row r="45" spans="1:17" s="4" customFormat="1" ht="15.9" customHeight="1" x14ac:dyDescent="0.3">
      <c r="A45" s="11" t="s">
        <v>127</v>
      </c>
      <c r="B45" s="16">
        <v>-287519</v>
      </c>
      <c r="C45" s="16">
        <v>-297961</v>
      </c>
      <c r="D45" s="16">
        <v>-177471</v>
      </c>
      <c r="E45" s="16">
        <v>-278046</v>
      </c>
      <c r="F45" s="16">
        <v>-494039</v>
      </c>
      <c r="G45" s="13"/>
      <c r="H45" s="16"/>
      <c r="I45" s="16">
        <v>-106026</v>
      </c>
      <c r="J45" s="16">
        <v>-169030</v>
      </c>
      <c r="K45" s="16">
        <v>-278046</v>
      </c>
      <c r="L45" s="16">
        <v>-109825</v>
      </c>
      <c r="M45" s="16">
        <v>-200445</v>
      </c>
      <c r="N45" s="16">
        <v>-313866</v>
      </c>
      <c r="O45" s="16">
        <v>-494039</v>
      </c>
      <c r="P45" s="16">
        <v>-136326</v>
      </c>
      <c r="Q45" s="16">
        <v>-247120</v>
      </c>
    </row>
    <row r="46" spans="1:17" s="4" customFormat="1" ht="15.9" customHeight="1" x14ac:dyDescent="0.3">
      <c r="A46" s="11" t="s">
        <v>182</v>
      </c>
      <c r="B46" s="16"/>
      <c r="C46" s="16"/>
      <c r="D46" s="16"/>
      <c r="E46" s="16"/>
      <c r="F46" s="16"/>
      <c r="G46" s="13"/>
      <c r="H46" s="16"/>
      <c r="I46" s="16">
        <v>-11387</v>
      </c>
      <c r="J46" s="16">
        <v>-11387</v>
      </c>
      <c r="K46" s="16">
        <v>0</v>
      </c>
      <c r="L46" s="16"/>
      <c r="M46" s="16">
        <v>-3390</v>
      </c>
      <c r="N46" s="16">
        <v>-3443</v>
      </c>
      <c r="O46" s="16">
        <v>0</v>
      </c>
      <c r="P46" s="16"/>
      <c r="Q46" s="16"/>
    </row>
    <row r="47" spans="1:17" s="4" customFormat="1" ht="15.9" customHeight="1" x14ac:dyDescent="0.3">
      <c r="A47" s="11" t="s">
        <v>128</v>
      </c>
      <c r="B47" s="16"/>
      <c r="C47" s="16"/>
      <c r="D47" s="16"/>
      <c r="E47" s="16" t="s">
        <v>19</v>
      </c>
      <c r="F47" s="16">
        <v>-28</v>
      </c>
      <c r="G47" s="13"/>
      <c r="H47" s="16"/>
      <c r="I47" s="16"/>
      <c r="J47" s="16"/>
      <c r="K47" s="16" t="s">
        <v>19</v>
      </c>
      <c r="L47" s="16"/>
      <c r="M47" s="16"/>
      <c r="N47" s="16">
        <v>-28</v>
      </c>
      <c r="O47" s="16">
        <v>-28</v>
      </c>
      <c r="P47" s="16"/>
      <c r="Q47" s="16">
        <v>0</v>
      </c>
    </row>
    <row r="48" spans="1:17" s="4" customFormat="1" ht="15.9" customHeight="1" x14ac:dyDescent="0.3">
      <c r="A48" s="11" t="s">
        <v>129</v>
      </c>
      <c r="B48" s="16"/>
      <c r="C48" s="16"/>
      <c r="D48" s="16"/>
      <c r="E48" s="16">
        <v>-7709</v>
      </c>
      <c r="F48" s="16">
        <v>-706</v>
      </c>
      <c r="G48" s="13"/>
      <c r="H48" s="16"/>
      <c r="I48" s="16">
        <v>-33</v>
      </c>
      <c r="J48" s="16">
        <v>-33</v>
      </c>
      <c r="K48" s="16">
        <v>-7709</v>
      </c>
      <c r="L48" s="16"/>
      <c r="M48" s="16"/>
      <c r="N48" s="16"/>
      <c r="O48" s="16">
        <v>-706</v>
      </c>
      <c r="P48" s="16"/>
      <c r="Q48" s="16">
        <v>0</v>
      </c>
    </row>
    <row r="49" spans="1:17" s="4" customFormat="1" ht="15.9" customHeight="1" x14ac:dyDescent="0.3">
      <c r="A49" s="11" t="s">
        <v>130</v>
      </c>
      <c r="B49" s="16">
        <v>-10554</v>
      </c>
      <c r="C49" s="16">
        <v>-1615</v>
      </c>
      <c r="D49" s="16">
        <v>-1772</v>
      </c>
      <c r="E49" s="16">
        <v>-1915</v>
      </c>
      <c r="F49" s="16">
        <v>-9513</v>
      </c>
      <c r="G49" s="13"/>
      <c r="H49" s="16">
        <v>-314</v>
      </c>
      <c r="I49" s="16">
        <v>-509</v>
      </c>
      <c r="J49" s="16">
        <v>-733</v>
      </c>
      <c r="K49" s="16">
        <v>-1915</v>
      </c>
      <c r="L49" s="16">
        <v>-4163</v>
      </c>
      <c r="M49" s="16">
        <v>-4248</v>
      </c>
      <c r="N49" s="16">
        <v>-7776</v>
      </c>
      <c r="O49" s="16">
        <v>-9513</v>
      </c>
      <c r="P49" s="16">
        <v>-2020</v>
      </c>
      <c r="Q49" s="16">
        <v>-4144</v>
      </c>
    </row>
    <row r="50" spans="1:17" s="4" customFormat="1" ht="15.9" customHeight="1" x14ac:dyDescent="0.3">
      <c r="A50" s="11" t="s">
        <v>123</v>
      </c>
      <c r="B50" s="16"/>
      <c r="C50" s="16">
        <v>-13936</v>
      </c>
      <c r="D50" s="16"/>
      <c r="E50" s="16"/>
      <c r="F50" s="16"/>
      <c r="G50" s="13"/>
      <c r="H50" s="16"/>
      <c r="I50" s="16"/>
      <c r="J50" s="16"/>
      <c r="K50" s="16">
        <v>0</v>
      </c>
      <c r="L50" s="16"/>
      <c r="M50" s="16"/>
      <c r="N50" s="16"/>
      <c r="O50" s="16">
        <v>0</v>
      </c>
      <c r="P50" s="16"/>
      <c r="Q50" s="16"/>
    </row>
    <row r="51" spans="1:17" s="6" customFormat="1" ht="15.9" customHeight="1" thickBot="1" x14ac:dyDescent="0.35">
      <c r="A51" s="25" t="s">
        <v>131</v>
      </c>
      <c r="B51" s="26">
        <v>-523</v>
      </c>
      <c r="C51" s="26">
        <v>-3725</v>
      </c>
      <c r="D51" s="26">
        <v>-1605</v>
      </c>
      <c r="E51" s="26">
        <v>-423</v>
      </c>
      <c r="F51" s="26">
        <v>-30</v>
      </c>
      <c r="G51" s="19"/>
      <c r="H51" s="26">
        <v>-64</v>
      </c>
      <c r="I51" s="26">
        <v>-563</v>
      </c>
      <c r="J51" s="26">
        <v>-1262</v>
      </c>
      <c r="K51" s="26">
        <v>-423</v>
      </c>
      <c r="L51" s="26">
        <v>-21</v>
      </c>
      <c r="M51" s="26">
        <v>-6</v>
      </c>
      <c r="N51" s="26">
        <v>-15</v>
      </c>
      <c r="O51" s="26">
        <v>-30</v>
      </c>
      <c r="P51" s="26">
        <v>-7</v>
      </c>
      <c r="Q51" s="16">
        <v>-103</v>
      </c>
    </row>
    <row r="52" spans="1:17" s="7" customFormat="1" ht="15.9" customHeight="1" thickBot="1" x14ac:dyDescent="0.35">
      <c r="A52" s="22" t="s">
        <v>132</v>
      </c>
      <c r="B52" s="23">
        <v>-34998</v>
      </c>
      <c r="C52" s="23">
        <v>-246330</v>
      </c>
      <c r="D52" s="23">
        <v>672</v>
      </c>
      <c r="E52" s="23">
        <v>-283666</v>
      </c>
      <c r="F52" s="23">
        <v>-486100</v>
      </c>
      <c r="G52" s="24"/>
      <c r="H52" s="23">
        <v>-55930</v>
      </c>
      <c r="I52" s="23">
        <v>-113312</v>
      </c>
      <c r="J52" s="23">
        <v>-174407</v>
      </c>
      <c r="K52" s="23">
        <v>-283666</v>
      </c>
      <c r="L52" s="23">
        <v>-114679</v>
      </c>
      <c r="M52" s="23">
        <v>-200411</v>
      </c>
      <c r="N52" s="23">
        <v>-313222</v>
      </c>
      <c r="O52" s="23">
        <v>-486100</v>
      </c>
      <c r="P52" s="23">
        <v>-134550</v>
      </c>
      <c r="Q52" s="23">
        <v>-231049</v>
      </c>
    </row>
    <row r="53" spans="1:17" s="4" customFormat="1" ht="15.9" customHeight="1" x14ac:dyDescent="0.3">
      <c r="A53" s="65" t="s">
        <v>135</v>
      </c>
      <c r="B53" s="21"/>
      <c r="C53" s="21"/>
      <c r="D53" s="21"/>
      <c r="E53" s="21"/>
      <c r="F53" s="21"/>
      <c r="G53" s="13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4" customFormat="1" ht="15.9" customHeight="1" x14ac:dyDescent="0.3">
      <c r="A54" s="65" t="s">
        <v>114</v>
      </c>
      <c r="B54" s="14">
        <v>456855</v>
      </c>
      <c r="C54" s="14">
        <v>1472790</v>
      </c>
      <c r="D54" s="14">
        <v>40000</v>
      </c>
      <c r="E54" s="14">
        <v>52132</v>
      </c>
      <c r="F54" s="14">
        <v>1338262</v>
      </c>
      <c r="G54" s="13"/>
      <c r="H54" s="14">
        <v>0</v>
      </c>
      <c r="I54" s="14">
        <v>0</v>
      </c>
      <c r="J54" s="14">
        <v>0</v>
      </c>
      <c r="K54" s="14">
        <v>52132</v>
      </c>
      <c r="L54" s="14">
        <v>14542</v>
      </c>
      <c r="M54" s="14">
        <v>53003</v>
      </c>
      <c r="N54" s="14">
        <v>26329</v>
      </c>
      <c r="O54" s="14">
        <v>1338262</v>
      </c>
      <c r="P54" s="14">
        <v>0</v>
      </c>
      <c r="Q54" s="14">
        <v>0</v>
      </c>
    </row>
    <row r="55" spans="1:17" s="4" customFormat="1" ht="15.9" customHeight="1" x14ac:dyDescent="0.3">
      <c r="A55" s="11" t="s">
        <v>136</v>
      </c>
      <c r="B55" s="16">
        <v>435994</v>
      </c>
      <c r="C55" s="16"/>
      <c r="D55" s="16"/>
      <c r="E55" s="16">
        <v>1570</v>
      </c>
      <c r="F55" s="16">
        <v>2355</v>
      </c>
      <c r="G55" s="13"/>
      <c r="H55" s="16"/>
      <c r="I55" s="16"/>
      <c r="J55" s="16"/>
      <c r="K55" s="16">
        <v>1570</v>
      </c>
      <c r="L55" s="16"/>
      <c r="M55" s="16"/>
      <c r="N55" s="16">
        <v>2346</v>
      </c>
      <c r="O55" s="16">
        <v>2355</v>
      </c>
      <c r="P55" s="16">
        <v>0</v>
      </c>
      <c r="Q55" s="16"/>
    </row>
    <row r="56" spans="1:17" s="4" customFormat="1" ht="15.9" customHeight="1" x14ac:dyDescent="0.3">
      <c r="A56" s="11" t="s">
        <v>137</v>
      </c>
      <c r="B56" s="16">
        <v>18210</v>
      </c>
      <c r="C56" s="16">
        <v>79905</v>
      </c>
      <c r="D56" s="16">
        <v>40000</v>
      </c>
      <c r="E56" s="16">
        <v>50554</v>
      </c>
      <c r="F56" s="16">
        <v>1333059</v>
      </c>
      <c r="G56" s="13"/>
      <c r="H56" s="16"/>
      <c r="I56" s="16"/>
      <c r="J56" s="16"/>
      <c r="K56" s="16">
        <v>50554</v>
      </c>
      <c r="L56" s="16">
        <v>14542</v>
      </c>
      <c r="M56" s="16">
        <v>50171</v>
      </c>
      <c r="N56" s="16">
        <v>21134</v>
      </c>
      <c r="O56" s="16">
        <v>1333059</v>
      </c>
      <c r="P56" s="16">
        <v>0</v>
      </c>
      <c r="Q56" s="16"/>
    </row>
    <row r="57" spans="1:17" s="4" customFormat="1" ht="15.9" customHeight="1" x14ac:dyDescent="0.3">
      <c r="A57" s="11" t="s">
        <v>138</v>
      </c>
      <c r="B57" s="16"/>
      <c r="C57" s="16">
        <v>50083</v>
      </c>
      <c r="D57" s="16"/>
      <c r="E57" s="16" t="s">
        <v>19</v>
      </c>
      <c r="F57" s="16" t="s">
        <v>19</v>
      </c>
      <c r="G57" s="13"/>
      <c r="H57" s="16"/>
      <c r="I57" s="16"/>
      <c r="J57" s="16"/>
      <c r="K57" s="16" t="s">
        <v>19</v>
      </c>
      <c r="L57" s="16"/>
      <c r="M57" s="16"/>
      <c r="N57" s="16"/>
      <c r="O57" s="16" t="s">
        <v>19</v>
      </c>
      <c r="P57" s="16">
        <v>0</v>
      </c>
      <c r="Q57" s="16"/>
    </row>
    <row r="58" spans="1:17" s="4" customFormat="1" ht="15.9" customHeight="1" x14ac:dyDescent="0.3">
      <c r="A58" s="11" t="s">
        <v>139</v>
      </c>
      <c r="B58" s="16"/>
      <c r="C58" s="16">
        <v>1342658</v>
      </c>
      <c r="D58" s="16"/>
      <c r="E58" s="16" t="s">
        <v>19</v>
      </c>
      <c r="F58" s="16" t="s">
        <v>19</v>
      </c>
      <c r="G58" s="13"/>
      <c r="H58" s="16"/>
      <c r="I58" s="16"/>
      <c r="J58" s="16"/>
      <c r="K58" s="16" t="s">
        <v>19</v>
      </c>
      <c r="L58" s="16"/>
      <c r="M58" s="16"/>
      <c r="N58" s="16"/>
      <c r="O58" s="16" t="s">
        <v>19</v>
      </c>
      <c r="P58" s="16">
        <v>0</v>
      </c>
      <c r="Q58" s="16"/>
    </row>
    <row r="59" spans="1:17" s="4" customFormat="1" ht="15.9" customHeight="1" x14ac:dyDescent="0.3">
      <c r="A59" s="11" t="s">
        <v>140</v>
      </c>
      <c r="B59" s="16">
        <v>2651</v>
      </c>
      <c r="C59" s="16">
        <v>144</v>
      </c>
      <c r="D59" s="16"/>
      <c r="E59" s="16">
        <v>8</v>
      </c>
      <c r="F59" s="16">
        <v>2848</v>
      </c>
      <c r="G59" s="13"/>
      <c r="H59" s="16"/>
      <c r="I59" s="16"/>
      <c r="J59" s="16"/>
      <c r="K59" s="16">
        <v>8</v>
      </c>
      <c r="L59" s="16"/>
      <c r="M59" s="16">
        <v>2832</v>
      </c>
      <c r="N59" s="16">
        <v>2849</v>
      </c>
      <c r="O59" s="16">
        <v>2848</v>
      </c>
      <c r="P59" s="16">
        <v>0</v>
      </c>
      <c r="Q59" s="16"/>
    </row>
    <row r="60" spans="1:17" s="4" customFormat="1" ht="15.9" customHeight="1" x14ac:dyDescent="0.3">
      <c r="A60" s="10" t="s">
        <v>141</v>
      </c>
      <c r="B60" s="14">
        <v>-458182</v>
      </c>
      <c r="C60" s="14">
        <v>-1381594</v>
      </c>
      <c r="D60" s="14">
        <v>-318678</v>
      </c>
      <c r="E60" s="14">
        <v>-264712</v>
      </c>
      <c r="F60" s="14">
        <v>-1155375</v>
      </c>
      <c r="G60" s="13"/>
      <c r="H60" s="14">
        <v>-982</v>
      </c>
      <c r="I60" s="14">
        <v>-161586</v>
      </c>
      <c r="J60" s="14">
        <v>-162528</v>
      </c>
      <c r="K60" s="14">
        <v>-264712</v>
      </c>
      <c r="L60" s="14">
        <v>-55208</v>
      </c>
      <c r="M60" s="14">
        <v>-51748</v>
      </c>
      <c r="N60" s="14">
        <v>-47938</v>
      </c>
      <c r="O60" s="14">
        <v>-1155375</v>
      </c>
      <c r="P60" s="14">
        <v>-1842</v>
      </c>
      <c r="Q60" s="14">
        <v>-3060</v>
      </c>
    </row>
    <row r="61" spans="1:17" s="4" customFormat="1" ht="15.9" customHeight="1" x14ac:dyDescent="0.3">
      <c r="A61" s="11" t="s">
        <v>142</v>
      </c>
      <c r="B61" s="16">
        <v>-1499</v>
      </c>
      <c r="C61" s="16">
        <v>-45</v>
      </c>
      <c r="D61" s="16"/>
      <c r="E61" s="16">
        <v>-59551</v>
      </c>
      <c r="F61" s="16" t="s">
        <v>19</v>
      </c>
      <c r="G61" s="13"/>
      <c r="H61" s="16"/>
      <c r="I61" s="16"/>
      <c r="J61" s="16"/>
      <c r="K61" s="16">
        <v>-59551</v>
      </c>
      <c r="L61" s="16"/>
      <c r="M61" s="16">
        <v>-49609</v>
      </c>
      <c r="N61" s="16"/>
      <c r="O61" s="16" t="s">
        <v>19</v>
      </c>
      <c r="P61" s="16" t="s">
        <v>19</v>
      </c>
      <c r="Q61" s="16"/>
    </row>
    <row r="62" spans="1:17" s="4" customFormat="1" ht="15.9" customHeight="1" x14ac:dyDescent="0.3">
      <c r="A62" s="11" t="s">
        <v>143</v>
      </c>
      <c r="B62" s="16">
        <v>-443407</v>
      </c>
      <c r="C62" s="16">
        <v>-1023646</v>
      </c>
      <c r="D62" s="16">
        <v>-40694</v>
      </c>
      <c r="E62" s="16">
        <v>-30259</v>
      </c>
      <c r="F62" s="16">
        <v>-50218</v>
      </c>
      <c r="G62" s="13"/>
      <c r="H62" s="16"/>
      <c r="I62" s="16"/>
      <c r="J62" s="16"/>
      <c r="K62" s="16">
        <v>-30259</v>
      </c>
      <c r="L62" s="16"/>
      <c r="M62" s="16"/>
      <c r="N62" s="16"/>
      <c r="O62" s="16">
        <v>-50218</v>
      </c>
      <c r="P62" s="16">
        <v>-39</v>
      </c>
      <c r="Q62" s="16"/>
    </row>
    <row r="63" spans="1:17" s="4" customFormat="1" ht="15.9" customHeight="1" x14ac:dyDescent="0.3">
      <c r="A63" s="11" t="s">
        <v>144</v>
      </c>
      <c r="B63" s="16"/>
      <c r="C63" s="16">
        <v>-300000</v>
      </c>
      <c r="D63" s="16"/>
      <c r="E63" s="16">
        <v>-160000</v>
      </c>
      <c r="F63" s="16">
        <v>-1098012</v>
      </c>
      <c r="G63" s="13"/>
      <c r="H63" s="16"/>
      <c r="I63" s="16">
        <v>-160000</v>
      </c>
      <c r="J63" s="16">
        <v>-160000</v>
      </c>
      <c r="K63" s="16">
        <v>-160000</v>
      </c>
      <c r="L63" s="16"/>
      <c r="M63" s="16"/>
      <c r="N63" s="16"/>
      <c r="O63" s="16">
        <v>-1098012</v>
      </c>
      <c r="P63" s="16">
        <v>0</v>
      </c>
      <c r="Q63" s="16"/>
    </row>
    <row r="64" spans="1:17" s="4" customFormat="1" ht="15.9" customHeight="1" x14ac:dyDescent="0.3">
      <c r="A64" s="11" t="s">
        <v>145</v>
      </c>
      <c r="B64" s="16">
        <v>-13160</v>
      </c>
      <c r="C64" s="16">
        <v>-57840</v>
      </c>
      <c r="D64" s="16">
        <v>-277984</v>
      </c>
      <c r="E64" s="16">
        <v>-10908</v>
      </c>
      <c r="F64" s="16">
        <v>-7130</v>
      </c>
      <c r="G64" s="13"/>
      <c r="H64" s="16">
        <v>-982</v>
      </c>
      <c r="I64" s="16">
        <v>-1586</v>
      </c>
      <c r="J64" s="16">
        <v>-2528</v>
      </c>
      <c r="K64" s="16">
        <v>-10908</v>
      </c>
      <c r="L64" s="16">
        <v>-945</v>
      </c>
      <c r="M64" s="16">
        <v>-2124</v>
      </c>
      <c r="N64" s="16">
        <v>-5021</v>
      </c>
      <c r="O64" s="16">
        <v>-7130</v>
      </c>
      <c r="P64" s="16">
        <v>-1803</v>
      </c>
      <c r="Q64" s="16">
        <v>-3060</v>
      </c>
    </row>
    <row r="65" spans="1:17" s="4" customFormat="1" ht="15.9" customHeight="1" x14ac:dyDescent="0.3">
      <c r="A65" s="11" t="s">
        <v>181</v>
      </c>
      <c r="B65" s="16"/>
      <c r="C65" s="16"/>
      <c r="D65" s="16"/>
      <c r="E65" s="16"/>
      <c r="F65" s="16"/>
      <c r="G65" s="13"/>
      <c r="H65" s="16"/>
      <c r="I65" s="16"/>
      <c r="J65" s="16"/>
      <c r="K65" s="16">
        <v>0</v>
      </c>
      <c r="L65" s="16">
        <v>-54263</v>
      </c>
      <c r="M65" s="16"/>
      <c r="N65" s="16">
        <v>-42902</v>
      </c>
      <c r="O65" s="16">
        <v>0</v>
      </c>
      <c r="P65" s="16">
        <v>0</v>
      </c>
      <c r="Q65" s="16"/>
    </row>
    <row r="66" spans="1:17" s="6" customFormat="1" ht="15.9" customHeight="1" thickBot="1" x14ac:dyDescent="0.35">
      <c r="A66" s="25" t="s">
        <v>146</v>
      </c>
      <c r="B66" s="26">
        <v>-116</v>
      </c>
      <c r="C66" s="26">
        <v>-63</v>
      </c>
      <c r="D66" s="26"/>
      <c r="E66" s="26">
        <v>-3994</v>
      </c>
      <c r="F66" s="26">
        <v>-15</v>
      </c>
      <c r="G66" s="19"/>
      <c r="H66" s="26"/>
      <c r="I66" s="26"/>
      <c r="J66" s="26"/>
      <c r="K66" s="26">
        <v>-3994</v>
      </c>
      <c r="L66" s="26"/>
      <c r="M66" s="26">
        <v>-15</v>
      </c>
      <c r="N66" s="26">
        <v>-15</v>
      </c>
      <c r="O66" s="26">
        <v>-15</v>
      </c>
      <c r="P66" s="26">
        <v>0</v>
      </c>
      <c r="Q66" s="26"/>
    </row>
    <row r="67" spans="1:17" s="7" customFormat="1" ht="15.9" customHeight="1" thickBot="1" x14ac:dyDescent="0.35">
      <c r="A67" s="22" t="s">
        <v>147</v>
      </c>
      <c r="B67" s="23">
        <v>-1327</v>
      </c>
      <c r="C67" s="23">
        <v>91196</v>
      </c>
      <c r="D67" s="23">
        <v>-278678</v>
      </c>
      <c r="E67" s="23">
        <v>-212580</v>
      </c>
      <c r="F67" s="23">
        <v>182887</v>
      </c>
      <c r="G67" s="24"/>
      <c r="H67" s="23">
        <v>-982</v>
      </c>
      <c r="I67" s="23">
        <v>-161586</v>
      </c>
      <c r="J67" s="23">
        <v>-162528</v>
      </c>
      <c r="K67" s="23">
        <v>-212580</v>
      </c>
      <c r="L67" s="23">
        <v>-40666</v>
      </c>
      <c r="M67" s="23">
        <v>1255</v>
      </c>
      <c r="N67" s="23">
        <v>-21609</v>
      </c>
      <c r="O67" s="23">
        <v>182887</v>
      </c>
      <c r="P67" s="23">
        <v>-1842</v>
      </c>
      <c r="Q67" s="23">
        <v>-3060</v>
      </c>
    </row>
    <row r="68" spans="1:17" s="7" customFormat="1" ht="15.9" customHeight="1" thickBot="1" x14ac:dyDescent="0.35">
      <c r="A68" s="22" t="s">
        <v>148</v>
      </c>
      <c r="B68" s="23">
        <v>-63695</v>
      </c>
      <c r="C68" s="23">
        <v>-57178</v>
      </c>
      <c r="D68" s="23">
        <v>13015</v>
      </c>
      <c r="E68" s="23">
        <v>-53670</v>
      </c>
      <c r="F68" s="23">
        <v>153877</v>
      </c>
      <c r="G68" s="24"/>
      <c r="H68" s="23">
        <v>28502</v>
      </c>
      <c r="I68" s="23">
        <v>-33894</v>
      </c>
      <c r="J68" s="23">
        <v>-40653</v>
      </c>
      <c r="K68" s="23">
        <v>-53670</v>
      </c>
      <c r="L68" s="23">
        <v>-10989</v>
      </c>
      <c r="M68" s="23">
        <v>3552</v>
      </c>
      <c r="N68" s="23">
        <v>36323</v>
      </c>
      <c r="O68" s="23">
        <v>153877</v>
      </c>
      <c r="P68" s="23">
        <v>-70596</v>
      </c>
      <c r="Q68" s="23">
        <v>127473</v>
      </c>
    </row>
    <row r="69" spans="1:17" s="7" customFormat="1" ht="15.9" customHeight="1" thickBot="1" x14ac:dyDescent="0.35">
      <c r="A69" s="22" t="s">
        <v>149</v>
      </c>
      <c r="B69" s="23">
        <v>208394</v>
      </c>
      <c r="C69" s="23">
        <v>149044</v>
      </c>
      <c r="D69" s="23">
        <v>90917</v>
      </c>
      <c r="E69" s="23">
        <v>105593</v>
      </c>
      <c r="F69" s="23">
        <v>49162</v>
      </c>
      <c r="G69" s="24"/>
      <c r="H69" s="23">
        <v>105593</v>
      </c>
      <c r="I69" s="23">
        <v>105593</v>
      </c>
      <c r="J69" s="23">
        <v>105593</v>
      </c>
      <c r="K69" s="23">
        <v>105593</v>
      </c>
      <c r="L69" s="23">
        <v>49162</v>
      </c>
      <c r="M69" s="23">
        <v>49162</v>
      </c>
      <c r="N69" s="23">
        <v>49162</v>
      </c>
      <c r="O69" s="23">
        <v>49162</v>
      </c>
      <c r="P69" s="23">
        <v>202935</v>
      </c>
      <c r="Q69" s="23">
        <v>202935</v>
      </c>
    </row>
    <row r="70" spans="1:17" s="7" customFormat="1" ht="15.9" customHeight="1" thickBot="1" x14ac:dyDescent="0.35">
      <c r="A70" s="85" t="s">
        <v>150</v>
      </c>
      <c r="B70" s="86">
        <v>4345</v>
      </c>
      <c r="C70" s="86">
        <v>-949</v>
      </c>
      <c r="D70" s="86">
        <v>1661</v>
      </c>
      <c r="E70" s="86">
        <v>-2761</v>
      </c>
      <c r="F70" s="86">
        <v>-104</v>
      </c>
      <c r="G70" s="24"/>
      <c r="H70" s="86">
        <v>-2019</v>
      </c>
      <c r="I70" s="86">
        <v>-2642</v>
      </c>
      <c r="J70" s="86">
        <v>-2396</v>
      </c>
      <c r="K70" s="86">
        <v>-2761</v>
      </c>
      <c r="L70" s="86">
        <v>-7</v>
      </c>
      <c r="M70" s="86">
        <v>-26</v>
      </c>
      <c r="N70" s="86">
        <v>280</v>
      </c>
      <c r="O70" s="86">
        <v>-104</v>
      </c>
      <c r="P70" s="86">
        <v>39</v>
      </c>
      <c r="Q70" s="86">
        <v>-668</v>
      </c>
    </row>
    <row r="71" spans="1:17" s="84" customFormat="1" ht="15.9" customHeight="1" thickBot="1" x14ac:dyDescent="0.35">
      <c r="A71" s="81" t="s">
        <v>151</v>
      </c>
      <c r="B71" s="82">
        <v>149044</v>
      </c>
      <c r="C71" s="82">
        <v>90917</v>
      </c>
      <c r="D71" s="82">
        <v>105593</v>
      </c>
      <c r="E71" s="82">
        <v>49162</v>
      </c>
      <c r="F71" s="82">
        <v>202935</v>
      </c>
      <c r="G71" s="83"/>
      <c r="H71" s="82">
        <v>132076</v>
      </c>
      <c r="I71" s="82">
        <v>69057</v>
      </c>
      <c r="J71" s="82">
        <v>62544</v>
      </c>
      <c r="K71" s="82">
        <v>49162</v>
      </c>
      <c r="L71" s="82">
        <v>38166</v>
      </c>
      <c r="M71" s="82">
        <v>52688</v>
      </c>
      <c r="N71" s="82">
        <v>85765</v>
      </c>
      <c r="O71" s="82">
        <v>202935</v>
      </c>
      <c r="P71" s="82">
        <v>132378</v>
      </c>
      <c r="Q71" s="23">
        <v>329740</v>
      </c>
    </row>
    <row r="72" spans="1:17" x14ac:dyDescent="0.3">
      <c r="A72" s="34"/>
      <c r="B72" s="55"/>
      <c r="C72" s="55"/>
      <c r="D72" s="55"/>
      <c r="E72" s="55"/>
      <c r="F72" s="55"/>
      <c r="G72" s="55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4" spans="1:17" s="58" customFormat="1" ht="10.199999999999999" x14ac:dyDescent="0.2">
      <c r="A74" s="58" t="s">
        <v>190</v>
      </c>
      <c r="B74" s="59"/>
      <c r="C74" s="59"/>
      <c r="D74" s="59"/>
      <c r="E74" s="59"/>
      <c r="F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1:17" s="58" customFormat="1" ht="10.199999999999999" x14ac:dyDescent="0.2">
      <c r="A75" s="58" t="s">
        <v>152</v>
      </c>
      <c r="B75" s="59"/>
      <c r="C75" s="59"/>
      <c r="D75" s="59"/>
      <c r="E75" s="59"/>
      <c r="F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</sheetData>
  <mergeCells count="1">
    <mergeCell ref="H2:Q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N29"/>
  <sheetViews>
    <sheetView zoomScaleNormal="100" workbookViewId="0">
      <pane xSplit="1" ySplit="3" topLeftCell="D4" activePane="bottomRight" state="frozen"/>
      <selection pane="topRight" activeCell="B1" sqref="B1"/>
      <selection pane="bottomLeft" activeCell="A2" sqref="A2"/>
      <selection pane="bottomRight" activeCell="L17" sqref="L17"/>
    </sheetView>
  </sheetViews>
  <sheetFormatPr defaultColWidth="9.109375" defaultRowHeight="14.4" x14ac:dyDescent="0.3"/>
  <cols>
    <col min="1" max="1" width="55.33203125" style="53" customWidth="1"/>
    <col min="2" max="13" width="10.6640625" style="53" customWidth="1"/>
    <col min="14" max="16384" width="9.109375" style="53"/>
  </cols>
  <sheetData>
    <row r="1" spans="1:14" ht="21" x14ac:dyDescent="0.4">
      <c r="A1" s="9" t="s">
        <v>191</v>
      </c>
    </row>
    <row r="2" spans="1:14" ht="14.25" customHeight="1" x14ac:dyDescent="0.3">
      <c r="E2" s="60"/>
      <c r="J2" s="92"/>
    </row>
    <row r="3" spans="1:14" s="62" customFormat="1" ht="15.9" customHeight="1" x14ac:dyDescent="0.3">
      <c r="A3" s="66" t="s">
        <v>0</v>
      </c>
      <c r="B3" s="43" t="s">
        <v>170</v>
      </c>
      <c r="C3" s="61">
        <v>2015</v>
      </c>
      <c r="E3" s="44" t="s">
        <v>76</v>
      </c>
      <c r="F3" s="44" t="s">
        <v>77</v>
      </c>
      <c r="G3" s="44" t="s">
        <v>78</v>
      </c>
      <c r="H3" s="44" t="s">
        <v>79</v>
      </c>
      <c r="I3" s="44" t="s">
        <v>80</v>
      </c>
      <c r="J3" s="44" t="s">
        <v>215</v>
      </c>
      <c r="K3" s="44" t="s">
        <v>82</v>
      </c>
      <c r="L3" s="44" t="s">
        <v>83</v>
      </c>
      <c r="M3" s="44" t="s">
        <v>207</v>
      </c>
      <c r="N3" s="44" t="s">
        <v>211</v>
      </c>
    </row>
    <row r="4" spans="1:14" s="57" customFormat="1" ht="15.9" customHeight="1" x14ac:dyDescent="0.3">
      <c r="A4" s="21" t="s">
        <v>155</v>
      </c>
      <c r="B4" s="16">
        <v>2023243</v>
      </c>
      <c r="C4" s="16">
        <v>2214256</v>
      </c>
      <c r="D4" s="15"/>
      <c r="E4" s="16">
        <v>492961</v>
      </c>
      <c r="F4" s="16">
        <v>497952</v>
      </c>
      <c r="G4" s="16">
        <v>483126</v>
      </c>
      <c r="H4" s="16">
        <v>549204</v>
      </c>
      <c r="I4" s="16">
        <v>527421</v>
      </c>
      <c r="J4" s="16">
        <v>551055</v>
      </c>
      <c r="K4" s="16">
        <v>567891</v>
      </c>
      <c r="L4" s="16">
        <v>567889</v>
      </c>
      <c r="M4" s="16">
        <v>582517</v>
      </c>
      <c r="N4" s="16">
        <v>608283</v>
      </c>
    </row>
    <row r="5" spans="1:14" s="69" customFormat="1" ht="15.9" customHeight="1" thickBot="1" x14ac:dyDescent="0.35">
      <c r="A5" s="67" t="s">
        <v>156</v>
      </c>
      <c r="B5" s="26">
        <v>29549</v>
      </c>
      <c r="C5" s="26">
        <v>26972</v>
      </c>
      <c r="D5" s="68"/>
      <c r="E5" s="26">
        <v>6213</v>
      </c>
      <c r="F5" s="26">
        <v>6083</v>
      </c>
      <c r="G5" s="26">
        <v>6741</v>
      </c>
      <c r="H5" s="26">
        <v>10512</v>
      </c>
      <c r="I5" s="26">
        <v>8150</v>
      </c>
      <c r="J5" s="26">
        <v>5468</v>
      </c>
      <c r="K5" s="26">
        <v>6559</v>
      </c>
      <c r="L5" s="26">
        <v>6795</v>
      </c>
      <c r="M5" s="26">
        <v>7031</v>
      </c>
      <c r="N5" s="26">
        <v>5588</v>
      </c>
    </row>
    <row r="6" spans="1:14" s="72" customFormat="1" ht="15.9" customHeight="1" thickBot="1" x14ac:dyDescent="0.35">
      <c r="A6" s="70" t="s">
        <v>157</v>
      </c>
      <c r="B6" s="23">
        <v>2052792</v>
      </c>
      <c r="C6" s="23">
        <v>2241228</v>
      </c>
      <c r="D6" s="71"/>
      <c r="E6" s="23">
        <v>499174</v>
      </c>
      <c r="F6" s="23">
        <v>504035</v>
      </c>
      <c r="G6" s="23">
        <v>489867</v>
      </c>
      <c r="H6" s="23">
        <v>559716</v>
      </c>
      <c r="I6" s="23">
        <v>535571</v>
      </c>
      <c r="J6" s="23">
        <v>556523</v>
      </c>
      <c r="K6" s="23">
        <v>574450</v>
      </c>
      <c r="L6" s="23">
        <v>574684</v>
      </c>
      <c r="M6" s="23">
        <v>589548</v>
      </c>
      <c r="N6" s="23">
        <v>613871</v>
      </c>
    </row>
    <row r="7" spans="1:14" s="72" customFormat="1" ht="15.9" customHeight="1" thickBot="1" x14ac:dyDescent="0.35">
      <c r="A7" s="73" t="s">
        <v>158</v>
      </c>
      <c r="B7" s="52">
        <v>-1562474</v>
      </c>
      <c r="C7" s="52">
        <v>-1528663</v>
      </c>
      <c r="D7" s="71"/>
      <c r="E7" s="52">
        <v>-385639</v>
      </c>
      <c r="F7" s="52">
        <v>-372640</v>
      </c>
      <c r="G7" s="52">
        <v>-351743</v>
      </c>
      <c r="H7" s="52">
        <v>-452452</v>
      </c>
      <c r="I7" s="52">
        <v>-370596</v>
      </c>
      <c r="J7" s="52">
        <v>-382346</v>
      </c>
      <c r="K7" s="52">
        <v>-376976</v>
      </c>
      <c r="L7" s="52">
        <v>-401958</v>
      </c>
      <c r="M7" s="52">
        <v>-390798</v>
      </c>
      <c r="N7" s="52">
        <v>-387621</v>
      </c>
    </row>
    <row r="8" spans="1:14" s="72" customFormat="1" ht="15.9" customHeight="1" thickBot="1" x14ac:dyDescent="0.35">
      <c r="A8" s="70" t="s">
        <v>4</v>
      </c>
      <c r="B8" s="23">
        <v>490318</v>
      </c>
      <c r="C8" s="23">
        <v>712565</v>
      </c>
      <c r="D8" s="71"/>
      <c r="E8" s="23">
        <v>113535</v>
      </c>
      <c r="F8" s="23">
        <v>131395</v>
      </c>
      <c r="G8" s="23">
        <v>138124</v>
      </c>
      <c r="H8" s="23">
        <v>107264</v>
      </c>
      <c r="I8" s="23">
        <v>164975</v>
      </c>
      <c r="J8" s="23">
        <v>174177</v>
      </c>
      <c r="K8" s="23">
        <v>197474</v>
      </c>
      <c r="L8" s="23">
        <v>172726</v>
      </c>
      <c r="M8" s="23">
        <v>198750</v>
      </c>
      <c r="N8" s="23">
        <v>226250</v>
      </c>
    </row>
    <row r="9" spans="1:14" s="57" customFormat="1" ht="15.9" customHeight="1" x14ac:dyDescent="0.3">
      <c r="A9" s="21" t="s">
        <v>6</v>
      </c>
      <c r="B9" s="16">
        <v>-153970</v>
      </c>
      <c r="C9" s="16">
        <v>-173855</v>
      </c>
      <c r="D9" s="15"/>
      <c r="E9" s="16">
        <v>-38333</v>
      </c>
      <c r="F9" s="16">
        <v>-41088</v>
      </c>
      <c r="G9" s="16">
        <v>-38977</v>
      </c>
      <c r="H9" s="16">
        <v>-35572</v>
      </c>
      <c r="I9" s="16">
        <v>-37897</v>
      </c>
      <c r="J9" s="16">
        <v>-45292</v>
      </c>
      <c r="K9" s="16">
        <v>-44439</v>
      </c>
      <c r="L9" s="16">
        <v>-46227</v>
      </c>
      <c r="M9" s="16">
        <v>-47279</v>
      </c>
      <c r="N9" s="16">
        <v>-51783</v>
      </c>
    </row>
    <row r="10" spans="1:14" s="57" customFormat="1" ht="15.9" customHeight="1" x14ac:dyDescent="0.3">
      <c r="A10" s="21" t="s">
        <v>7</v>
      </c>
      <c r="B10" s="16">
        <v>-59219</v>
      </c>
      <c r="C10" s="16">
        <v>-48198</v>
      </c>
      <c r="D10" s="15"/>
      <c r="E10" s="16">
        <v>-15114</v>
      </c>
      <c r="F10" s="16">
        <v>-15135</v>
      </c>
      <c r="G10" s="16">
        <v>-11160</v>
      </c>
      <c r="H10" s="16">
        <v>-17810</v>
      </c>
      <c r="I10" s="16">
        <v>-10985</v>
      </c>
      <c r="J10" s="16">
        <v>-12065</v>
      </c>
      <c r="K10" s="16">
        <v>-7823</v>
      </c>
      <c r="L10" s="16">
        <v>-14112</v>
      </c>
      <c r="M10" s="16">
        <v>-11714</v>
      </c>
      <c r="N10" s="16">
        <v>-15337</v>
      </c>
    </row>
    <row r="11" spans="1:14" s="57" customFormat="1" ht="15.9" customHeight="1" x14ac:dyDescent="0.3">
      <c r="A11" s="21" t="s">
        <v>159</v>
      </c>
      <c r="B11" s="16">
        <v>980</v>
      </c>
      <c r="C11" s="16">
        <v>-815</v>
      </c>
      <c r="D11" s="15"/>
      <c r="E11" s="16">
        <v>-12229</v>
      </c>
      <c r="F11" s="16">
        <v>9137</v>
      </c>
      <c r="G11" s="16">
        <v>4337</v>
      </c>
      <c r="H11" s="16">
        <v>-265</v>
      </c>
      <c r="I11" s="16">
        <v>-36</v>
      </c>
      <c r="J11" s="16">
        <v>6</v>
      </c>
      <c r="K11" s="16">
        <v>-422</v>
      </c>
      <c r="L11" s="16">
        <v>-363</v>
      </c>
      <c r="M11" s="16">
        <v>1</v>
      </c>
      <c r="N11" s="16">
        <v>-572</v>
      </c>
    </row>
    <row r="12" spans="1:14" s="69" customFormat="1" ht="15.9" customHeight="1" thickBot="1" x14ac:dyDescent="0.35">
      <c r="A12" s="67" t="s">
        <v>160</v>
      </c>
      <c r="B12" s="26">
        <v>34009</v>
      </c>
      <c r="C12" s="26">
        <v>-17174</v>
      </c>
      <c r="D12" s="68"/>
      <c r="E12" s="26">
        <v>5854</v>
      </c>
      <c r="F12" s="26">
        <v>-7229</v>
      </c>
      <c r="G12" s="26">
        <v>-7983</v>
      </c>
      <c r="H12" s="26">
        <v>43367</v>
      </c>
      <c r="I12" s="26">
        <v>-9664</v>
      </c>
      <c r="J12" s="26">
        <v>-4739</v>
      </c>
      <c r="K12" s="26">
        <v>1376</v>
      </c>
      <c r="L12" s="26">
        <v>-4147</v>
      </c>
      <c r="M12" s="26">
        <v>650</v>
      </c>
      <c r="N12" s="26">
        <v>13415</v>
      </c>
    </row>
    <row r="13" spans="1:14" s="72" customFormat="1" ht="15.9" customHeight="1" thickBot="1" x14ac:dyDescent="0.35">
      <c r="A13" s="70" t="s">
        <v>9</v>
      </c>
      <c r="B13" s="23">
        <v>312118</v>
      </c>
      <c r="C13" s="23">
        <v>472523</v>
      </c>
      <c r="D13" s="71"/>
      <c r="E13" s="23">
        <v>53713</v>
      </c>
      <c r="F13" s="23">
        <v>77080</v>
      </c>
      <c r="G13" s="23">
        <v>84341</v>
      </c>
      <c r="H13" s="23">
        <v>96984</v>
      </c>
      <c r="I13" s="23">
        <v>106393</v>
      </c>
      <c r="J13" s="23">
        <v>112087</v>
      </c>
      <c r="K13" s="23">
        <v>146166</v>
      </c>
      <c r="L13" s="23">
        <v>107877</v>
      </c>
      <c r="M13" s="23">
        <v>140408</v>
      </c>
      <c r="N13" s="23">
        <v>171973</v>
      </c>
    </row>
    <row r="14" spans="1:14" s="57" customFormat="1" ht="15.9" customHeight="1" x14ac:dyDescent="0.3">
      <c r="A14" s="21" t="s">
        <v>161</v>
      </c>
      <c r="B14" s="16">
        <v>-4272</v>
      </c>
      <c r="C14" s="16">
        <v>-8092</v>
      </c>
      <c r="D14" s="15"/>
      <c r="E14" s="16">
        <v>-2831</v>
      </c>
      <c r="F14" s="16">
        <v>-1602</v>
      </c>
      <c r="G14" s="16">
        <v>-911</v>
      </c>
      <c r="H14" s="16">
        <v>1072</v>
      </c>
      <c r="I14" s="16">
        <v>-4384</v>
      </c>
      <c r="J14" s="16">
        <v>-697</v>
      </c>
      <c r="K14" s="16">
        <v>-3105</v>
      </c>
      <c r="L14" s="16">
        <v>94</v>
      </c>
      <c r="M14" s="16">
        <v>-6105</v>
      </c>
      <c r="N14" s="16">
        <v>1330</v>
      </c>
    </row>
    <row r="15" spans="1:14" s="57" customFormat="1" ht="15.9" customHeight="1" x14ac:dyDescent="0.3">
      <c r="A15" s="21" t="s">
        <v>162</v>
      </c>
      <c r="B15" s="16" t="s">
        <v>19</v>
      </c>
      <c r="C15" s="16" t="s">
        <v>19</v>
      </c>
      <c r="D15" s="15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s="57" customFormat="1" ht="15.9" customHeight="1" x14ac:dyDescent="0.3">
      <c r="A16" s="21" t="s">
        <v>163</v>
      </c>
      <c r="B16" s="16" t="s">
        <v>19</v>
      </c>
      <c r="C16" s="16" t="s">
        <v>19</v>
      </c>
      <c r="D16" s="15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s="69" customFormat="1" ht="27.75" customHeight="1" thickBot="1" x14ac:dyDescent="0.35">
      <c r="A17" s="67" t="s">
        <v>13</v>
      </c>
      <c r="B17" s="26">
        <v>251</v>
      </c>
      <c r="C17" s="26">
        <v>163</v>
      </c>
      <c r="D17" s="68"/>
      <c r="E17" s="26">
        <v>193</v>
      </c>
      <c r="F17" s="26">
        <v>208</v>
      </c>
      <c r="G17" s="26">
        <v>-129</v>
      </c>
      <c r="H17" s="26">
        <v>-21</v>
      </c>
      <c r="I17" s="26">
        <v>104</v>
      </c>
      <c r="J17" s="26">
        <v>78</v>
      </c>
      <c r="K17" s="26">
        <v>-107</v>
      </c>
      <c r="L17" s="26">
        <v>88</v>
      </c>
      <c r="M17" s="26">
        <v>383</v>
      </c>
      <c r="N17" s="26">
        <v>86</v>
      </c>
    </row>
    <row r="18" spans="1:14" s="72" customFormat="1" ht="15.9" customHeight="1" thickBot="1" x14ac:dyDescent="0.35">
      <c r="A18" s="70" t="s">
        <v>14</v>
      </c>
      <c r="B18" s="23">
        <v>308097</v>
      </c>
      <c r="C18" s="23">
        <v>464594</v>
      </c>
      <c r="D18" s="71"/>
      <c r="E18" s="23">
        <v>51075</v>
      </c>
      <c r="F18" s="23">
        <v>75686</v>
      </c>
      <c r="G18" s="23">
        <v>83301</v>
      </c>
      <c r="H18" s="23">
        <v>98035</v>
      </c>
      <c r="I18" s="23">
        <v>102113</v>
      </c>
      <c r="J18" s="23">
        <v>111468</v>
      </c>
      <c r="K18" s="23">
        <v>142954</v>
      </c>
      <c r="L18" s="23">
        <v>108059</v>
      </c>
      <c r="M18" s="23">
        <v>134686</v>
      </c>
      <c r="N18" s="23">
        <v>173389</v>
      </c>
    </row>
    <row r="19" spans="1:14" s="72" customFormat="1" ht="15.9" customHeight="1" thickBot="1" x14ac:dyDescent="0.35">
      <c r="A19" s="73" t="s">
        <v>15</v>
      </c>
      <c r="B19" s="52" t="s">
        <v>19</v>
      </c>
      <c r="C19" s="52" t="s">
        <v>19</v>
      </c>
      <c r="D19" s="71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/>
    </row>
    <row r="20" spans="1:14" s="72" customFormat="1" ht="15.9" customHeight="1" thickBot="1" x14ac:dyDescent="0.35">
      <c r="A20" s="70" t="s">
        <v>164</v>
      </c>
      <c r="B20" s="52" t="s">
        <v>19</v>
      </c>
      <c r="C20" s="23" t="s">
        <v>19</v>
      </c>
      <c r="D20" s="71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19</v>
      </c>
      <c r="N20" s="23"/>
    </row>
    <row r="21" spans="1:14" s="57" customFormat="1" ht="15.9" customHeight="1" x14ac:dyDescent="0.3">
      <c r="A21" s="21" t="s">
        <v>165</v>
      </c>
      <c r="B21" s="16" t="s">
        <v>19</v>
      </c>
      <c r="C21" s="74" t="s">
        <v>19</v>
      </c>
      <c r="D21" s="15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/>
    </row>
    <row r="22" spans="1:14" s="69" customFormat="1" ht="15.9" customHeight="1" thickBot="1" x14ac:dyDescent="0.35">
      <c r="A22" s="75" t="s">
        <v>166</v>
      </c>
      <c r="B22" s="26" t="s">
        <v>19</v>
      </c>
      <c r="C22" s="18" t="s">
        <v>19</v>
      </c>
      <c r="D22" s="6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19</v>
      </c>
      <c r="N22" s="18"/>
    </row>
    <row r="23" spans="1:14" s="57" customFormat="1" ht="15.9" customHeight="1" x14ac:dyDescent="0.3">
      <c r="A23" s="21" t="s">
        <v>90</v>
      </c>
      <c r="B23" s="16">
        <v>152193</v>
      </c>
      <c r="C23" s="16">
        <v>157401</v>
      </c>
      <c r="D23" s="15"/>
      <c r="E23" s="16">
        <v>37280</v>
      </c>
      <c r="F23" s="16">
        <v>37416</v>
      </c>
      <c r="G23" s="16">
        <v>36971</v>
      </c>
      <c r="H23" s="16">
        <v>40526</v>
      </c>
      <c r="I23" s="16">
        <v>39901</v>
      </c>
      <c r="J23" s="16">
        <v>40298</v>
      </c>
      <c r="K23" s="16">
        <v>36911</v>
      </c>
      <c r="L23" s="16">
        <v>40291</v>
      </c>
      <c r="M23" s="16">
        <v>39312</v>
      </c>
      <c r="N23" s="16">
        <v>41551</v>
      </c>
    </row>
    <row r="24" spans="1:14" s="57" customFormat="1" ht="15.9" customHeight="1" x14ac:dyDescent="0.3">
      <c r="A24" s="21" t="s">
        <v>167</v>
      </c>
      <c r="B24" s="16">
        <v>464311</v>
      </c>
      <c r="C24" s="16">
        <v>629924</v>
      </c>
      <c r="D24" s="15"/>
      <c r="E24" s="16">
        <v>90993</v>
      </c>
      <c r="F24" s="16">
        <v>114496</v>
      </c>
      <c r="G24" s="16">
        <v>121312</v>
      </c>
      <c r="H24" s="16">
        <v>137510</v>
      </c>
      <c r="I24" s="16">
        <v>146294</v>
      </c>
      <c r="J24" s="16">
        <v>152385</v>
      </c>
      <c r="K24" s="16">
        <v>183077</v>
      </c>
      <c r="L24" s="16">
        <v>148168</v>
      </c>
      <c r="M24" s="16">
        <v>179720</v>
      </c>
      <c r="N24" s="16">
        <v>213524</v>
      </c>
    </row>
    <row r="25" spans="1:14" s="69" customFormat="1" ht="15.9" customHeight="1" thickBot="1" x14ac:dyDescent="0.35">
      <c r="A25" s="76" t="s">
        <v>168</v>
      </c>
      <c r="B25" s="26">
        <v>436095</v>
      </c>
      <c r="C25" s="26">
        <v>655793</v>
      </c>
      <c r="D25" s="68"/>
      <c r="E25" s="26">
        <v>90932</v>
      </c>
      <c r="F25" s="26">
        <v>125946</v>
      </c>
      <c r="G25" s="26">
        <v>123746</v>
      </c>
      <c r="H25" s="26">
        <v>95471</v>
      </c>
      <c r="I25" s="26">
        <v>158174</v>
      </c>
      <c r="J25" s="26">
        <v>157694</v>
      </c>
      <c r="K25" s="26">
        <v>184877</v>
      </c>
      <c r="L25" s="26">
        <v>155048</v>
      </c>
      <c r="M25" s="26">
        <v>182598</v>
      </c>
      <c r="N25" s="26">
        <v>208105</v>
      </c>
    </row>
    <row r="28" spans="1:14" s="59" customFormat="1" ht="10.199999999999999" x14ac:dyDescent="0.2">
      <c r="A28" s="59" t="s">
        <v>184</v>
      </c>
    </row>
    <row r="29" spans="1:14" s="59" customFormat="1" ht="10.199999999999999" x14ac:dyDescent="0.2">
      <c r="A29" s="59" t="s">
        <v>171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N29"/>
  <sheetViews>
    <sheetView workbookViewId="0">
      <pane xSplit="1" ySplit="3" topLeftCell="B10" activePane="bottomRight" state="frozen"/>
      <selection pane="topRight" activeCell="B1" sqref="B1"/>
      <selection pane="bottomLeft" activeCell="A2" sqref="A2"/>
      <selection pane="bottomRight" activeCell="M33" sqref="M33"/>
    </sheetView>
  </sheetViews>
  <sheetFormatPr defaultColWidth="9.109375" defaultRowHeight="14.4" x14ac:dyDescent="0.3"/>
  <cols>
    <col min="1" max="1" width="55.6640625" style="53" customWidth="1"/>
    <col min="2" max="13" width="10.6640625" style="53" customWidth="1"/>
    <col min="14" max="16384" width="9.109375" style="53"/>
  </cols>
  <sheetData>
    <row r="1" spans="1:14" ht="21" x14ac:dyDescent="0.4">
      <c r="A1" s="9" t="s">
        <v>192</v>
      </c>
    </row>
    <row r="2" spans="1:14" x14ac:dyDescent="0.3">
      <c r="E2" s="60"/>
    </row>
    <row r="3" spans="1:14" s="62" customFormat="1" ht="15.9" customHeight="1" x14ac:dyDescent="0.3">
      <c r="A3" s="66" t="s">
        <v>0</v>
      </c>
      <c r="B3" s="43" t="s">
        <v>170</v>
      </c>
      <c r="C3" s="61">
        <v>2015</v>
      </c>
      <c r="E3" s="44" t="s">
        <v>76</v>
      </c>
      <c r="F3" s="44" t="s">
        <v>77</v>
      </c>
      <c r="G3" s="44" t="s">
        <v>78</v>
      </c>
      <c r="H3" s="44" t="s">
        <v>79</v>
      </c>
      <c r="I3" s="44" t="s">
        <v>80</v>
      </c>
      <c r="J3" s="44" t="s">
        <v>81</v>
      </c>
      <c r="K3" s="44" t="s">
        <v>82</v>
      </c>
      <c r="L3" s="44" t="s">
        <v>83</v>
      </c>
      <c r="M3" s="44" t="s">
        <v>205</v>
      </c>
      <c r="N3" s="44" t="s">
        <v>211</v>
      </c>
    </row>
    <row r="4" spans="1:14" s="57" customFormat="1" ht="15.9" customHeight="1" x14ac:dyDescent="0.3">
      <c r="A4" s="21" t="s">
        <v>155</v>
      </c>
      <c r="B4" s="16">
        <v>784101</v>
      </c>
      <c r="C4" s="16">
        <v>766740</v>
      </c>
      <c r="D4" s="15"/>
      <c r="E4" s="16">
        <v>224759</v>
      </c>
      <c r="F4" s="16">
        <v>217191</v>
      </c>
      <c r="G4" s="16">
        <v>193299</v>
      </c>
      <c r="H4" s="16">
        <v>148852</v>
      </c>
      <c r="I4" s="16">
        <v>223988</v>
      </c>
      <c r="J4" s="16">
        <v>207931</v>
      </c>
      <c r="K4" s="16">
        <v>153104</v>
      </c>
      <c r="L4" s="16">
        <v>181717</v>
      </c>
      <c r="M4" s="16">
        <v>183626</v>
      </c>
      <c r="N4" s="16">
        <v>200652</v>
      </c>
    </row>
    <row r="5" spans="1:14" s="69" customFormat="1" ht="15.9" customHeight="1" thickBot="1" x14ac:dyDescent="0.35">
      <c r="A5" s="67" t="s">
        <v>156</v>
      </c>
      <c r="B5" s="26">
        <v>40</v>
      </c>
      <c r="C5" s="26">
        <v>3137</v>
      </c>
      <c r="D5" s="68"/>
      <c r="E5" s="26">
        <v>9</v>
      </c>
      <c r="F5" s="26">
        <v>6</v>
      </c>
      <c r="G5" s="26">
        <v>8</v>
      </c>
      <c r="H5" s="26">
        <v>17</v>
      </c>
      <c r="I5" s="26">
        <v>376</v>
      </c>
      <c r="J5" s="26">
        <v>942</v>
      </c>
      <c r="K5" s="26">
        <v>894</v>
      </c>
      <c r="L5" s="26">
        <v>925</v>
      </c>
      <c r="M5" s="26">
        <v>1437</v>
      </c>
      <c r="N5" s="26">
        <v>1360</v>
      </c>
    </row>
    <row r="6" spans="1:14" s="72" customFormat="1" ht="15.9" customHeight="1" thickBot="1" x14ac:dyDescent="0.35">
      <c r="A6" s="70" t="s">
        <v>157</v>
      </c>
      <c r="B6" s="23">
        <v>784141</v>
      </c>
      <c r="C6" s="23">
        <v>769877</v>
      </c>
      <c r="D6" s="71"/>
      <c r="E6" s="23">
        <v>224768</v>
      </c>
      <c r="F6" s="23">
        <v>217197</v>
      </c>
      <c r="G6" s="23">
        <v>193307</v>
      </c>
      <c r="H6" s="23">
        <v>148869</v>
      </c>
      <c r="I6" s="23">
        <v>224364</v>
      </c>
      <c r="J6" s="23">
        <v>208873</v>
      </c>
      <c r="K6" s="23">
        <v>153998</v>
      </c>
      <c r="L6" s="23">
        <v>182642</v>
      </c>
      <c r="M6" s="23">
        <v>185063</v>
      </c>
      <c r="N6" s="23">
        <v>202012</v>
      </c>
    </row>
    <row r="7" spans="1:14" s="72" customFormat="1" ht="15.9" customHeight="1" thickBot="1" x14ac:dyDescent="0.35">
      <c r="A7" s="73" t="s">
        <v>158</v>
      </c>
      <c r="B7" s="52">
        <v>-664075</v>
      </c>
      <c r="C7" s="52">
        <v>-636128</v>
      </c>
      <c r="D7" s="71"/>
      <c r="E7" s="52">
        <v>-179146</v>
      </c>
      <c r="F7" s="52">
        <v>-185415</v>
      </c>
      <c r="G7" s="52">
        <v>-165609</v>
      </c>
      <c r="H7" s="52">
        <v>-133905</v>
      </c>
      <c r="I7" s="52">
        <v>-182212</v>
      </c>
      <c r="J7" s="52">
        <v>-178537</v>
      </c>
      <c r="K7" s="52">
        <v>-129946</v>
      </c>
      <c r="L7" s="52">
        <v>-145433</v>
      </c>
      <c r="M7" s="52">
        <v>-149559</v>
      </c>
      <c r="N7" s="52">
        <v>-167749</v>
      </c>
    </row>
    <row r="8" spans="1:14" s="69" customFormat="1" ht="15.9" customHeight="1" thickBot="1" x14ac:dyDescent="0.35">
      <c r="A8" s="75" t="s">
        <v>4</v>
      </c>
      <c r="B8" s="18">
        <v>120066</v>
      </c>
      <c r="C8" s="18">
        <v>133749</v>
      </c>
      <c r="D8" s="68"/>
      <c r="E8" s="18">
        <v>45622</v>
      </c>
      <c r="F8" s="18">
        <v>31782</v>
      </c>
      <c r="G8" s="18">
        <v>27698</v>
      </c>
      <c r="H8" s="18">
        <v>14964</v>
      </c>
      <c r="I8" s="18">
        <v>42152</v>
      </c>
      <c r="J8" s="18">
        <v>30336</v>
      </c>
      <c r="K8" s="18">
        <v>24052</v>
      </c>
      <c r="L8" s="18">
        <v>37209</v>
      </c>
      <c r="M8" s="18">
        <v>35504</v>
      </c>
      <c r="N8" s="18">
        <v>34263</v>
      </c>
    </row>
    <row r="9" spans="1:14" s="57" customFormat="1" ht="15.9" customHeight="1" x14ac:dyDescent="0.3">
      <c r="A9" s="21" t="s">
        <v>6</v>
      </c>
      <c r="B9" s="16">
        <v>-46147</v>
      </c>
      <c r="C9" s="16">
        <v>-52790</v>
      </c>
      <c r="D9" s="15"/>
      <c r="E9" s="16">
        <v>-10781</v>
      </c>
      <c r="F9" s="16">
        <v>-12082</v>
      </c>
      <c r="G9" s="16">
        <v>-10340</v>
      </c>
      <c r="H9" s="16">
        <v>-12944</v>
      </c>
      <c r="I9" s="16">
        <v>-11842</v>
      </c>
      <c r="J9" s="16">
        <v>-16226</v>
      </c>
      <c r="K9" s="16">
        <v>-12233</v>
      </c>
      <c r="L9" s="16">
        <v>-12489</v>
      </c>
      <c r="M9" s="16">
        <v>-14971</v>
      </c>
      <c r="N9" s="16">
        <v>-16576</v>
      </c>
    </row>
    <row r="10" spans="1:14" s="57" customFormat="1" ht="15.9" customHeight="1" x14ac:dyDescent="0.3">
      <c r="A10" s="21" t="s">
        <v>7</v>
      </c>
      <c r="B10" s="16">
        <v>-22876</v>
      </c>
      <c r="C10" s="16">
        <v>-21274</v>
      </c>
      <c r="D10" s="15"/>
      <c r="E10" s="16">
        <v>-6149</v>
      </c>
      <c r="F10" s="16">
        <v>-5430</v>
      </c>
      <c r="G10" s="16">
        <v>-5421</v>
      </c>
      <c r="H10" s="16">
        <v>-5876</v>
      </c>
      <c r="I10" s="16">
        <v>-4781</v>
      </c>
      <c r="J10" s="16">
        <v>-5132</v>
      </c>
      <c r="K10" s="16">
        <v>-4794</v>
      </c>
      <c r="L10" s="16">
        <v>-6567</v>
      </c>
      <c r="M10" s="16">
        <v>-5475</v>
      </c>
      <c r="N10" s="16">
        <v>-5585</v>
      </c>
    </row>
    <row r="11" spans="1:14" s="57" customFormat="1" ht="15.9" customHeight="1" x14ac:dyDescent="0.3">
      <c r="A11" s="21" t="s">
        <v>159</v>
      </c>
      <c r="B11" s="16">
        <v>-8681</v>
      </c>
      <c r="C11" s="16">
        <v>2306</v>
      </c>
      <c r="D11" s="15"/>
      <c r="E11" s="16">
        <v>-9484</v>
      </c>
      <c r="F11" s="16">
        <v>2223</v>
      </c>
      <c r="G11" s="16">
        <v>-73</v>
      </c>
      <c r="H11" s="16">
        <v>-1347</v>
      </c>
      <c r="I11" s="16">
        <v>684</v>
      </c>
      <c r="J11" s="16">
        <v>1201</v>
      </c>
      <c r="K11" s="16">
        <v>702</v>
      </c>
      <c r="L11" s="16">
        <v>-281</v>
      </c>
      <c r="M11" s="16">
        <v>-3231</v>
      </c>
      <c r="N11" s="16">
        <v>148</v>
      </c>
    </row>
    <row r="12" spans="1:14" s="69" customFormat="1" ht="15.9" customHeight="1" thickBot="1" x14ac:dyDescent="0.35">
      <c r="A12" s="67" t="s">
        <v>160</v>
      </c>
      <c r="B12" s="26">
        <v>-5569</v>
      </c>
      <c r="C12" s="26">
        <v>-11242</v>
      </c>
      <c r="D12" s="68"/>
      <c r="E12" s="26">
        <v>-866</v>
      </c>
      <c r="F12" s="26">
        <v>-1512</v>
      </c>
      <c r="G12" s="26">
        <v>-7754</v>
      </c>
      <c r="H12" s="26">
        <v>4563</v>
      </c>
      <c r="I12" s="26">
        <v>-1927</v>
      </c>
      <c r="J12" s="26">
        <v>-651</v>
      </c>
      <c r="K12" s="26">
        <v>-6302</v>
      </c>
      <c r="L12" s="26">
        <v>-2362</v>
      </c>
      <c r="M12" s="26">
        <v>-804</v>
      </c>
      <c r="N12" s="26">
        <v>-2226</v>
      </c>
    </row>
    <row r="13" spans="1:14" s="72" customFormat="1" ht="15.9" customHeight="1" thickBot="1" x14ac:dyDescent="0.35">
      <c r="A13" s="70" t="s">
        <v>9</v>
      </c>
      <c r="B13" s="23">
        <v>36793</v>
      </c>
      <c r="C13" s="23">
        <v>50749</v>
      </c>
      <c r="D13" s="71"/>
      <c r="E13" s="23">
        <v>18342</v>
      </c>
      <c r="F13" s="23">
        <v>14981</v>
      </c>
      <c r="G13" s="23">
        <v>4110</v>
      </c>
      <c r="H13" s="23">
        <v>-640</v>
      </c>
      <c r="I13" s="23">
        <v>24286</v>
      </c>
      <c r="J13" s="23">
        <v>9528</v>
      </c>
      <c r="K13" s="23">
        <v>1425</v>
      </c>
      <c r="L13" s="23">
        <v>15510</v>
      </c>
      <c r="M13" s="23">
        <v>11023</v>
      </c>
      <c r="N13" s="23">
        <v>10024</v>
      </c>
    </row>
    <row r="14" spans="1:14" s="57" customFormat="1" ht="15.9" customHeight="1" x14ac:dyDescent="0.3">
      <c r="A14" s="21" t="s">
        <v>161</v>
      </c>
      <c r="B14" s="16">
        <v>-3995</v>
      </c>
      <c r="C14" s="16">
        <v>-10129</v>
      </c>
      <c r="D14" s="15"/>
      <c r="E14" s="16">
        <v>-1527</v>
      </c>
      <c r="F14" s="16">
        <v>-252</v>
      </c>
      <c r="G14" s="16">
        <v>411</v>
      </c>
      <c r="H14" s="16">
        <v>-2627</v>
      </c>
      <c r="I14" s="16">
        <v>-3468</v>
      </c>
      <c r="J14" s="16">
        <v>1327</v>
      </c>
      <c r="K14" s="16">
        <v>-5800</v>
      </c>
      <c r="L14" s="16">
        <v>-2188</v>
      </c>
      <c r="M14" s="16">
        <v>-5738</v>
      </c>
      <c r="N14" s="16">
        <v>-3750</v>
      </c>
    </row>
    <row r="15" spans="1:14" s="57" customFormat="1" ht="15.9" customHeight="1" x14ac:dyDescent="0.3">
      <c r="A15" s="21" t="s">
        <v>162</v>
      </c>
      <c r="B15" s="16" t="s">
        <v>19</v>
      </c>
      <c r="C15" s="16" t="s">
        <v>19</v>
      </c>
      <c r="D15" s="15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s="57" customFormat="1" ht="15.9" customHeight="1" x14ac:dyDescent="0.3">
      <c r="A16" s="21" t="s">
        <v>163</v>
      </c>
      <c r="B16" s="16" t="s">
        <v>19</v>
      </c>
      <c r="C16" s="16" t="s">
        <v>19</v>
      </c>
      <c r="D16" s="15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s="69" customFormat="1" ht="27.75" customHeight="1" thickBot="1" x14ac:dyDescent="0.35">
      <c r="A17" s="67" t="s">
        <v>13</v>
      </c>
      <c r="B17" s="26" t="s">
        <v>19</v>
      </c>
      <c r="C17" s="26" t="s">
        <v>19</v>
      </c>
      <c r="D17" s="68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s="72" customFormat="1" ht="15.9" customHeight="1" thickBot="1" x14ac:dyDescent="0.35">
      <c r="A18" s="70" t="s">
        <v>14</v>
      </c>
      <c r="B18" s="23">
        <v>32798</v>
      </c>
      <c r="C18" s="23">
        <v>40620</v>
      </c>
      <c r="D18" s="71"/>
      <c r="E18" s="23">
        <v>16815</v>
      </c>
      <c r="F18" s="23">
        <v>14729</v>
      </c>
      <c r="G18" s="23">
        <v>4521</v>
      </c>
      <c r="H18" s="23">
        <v>-3267</v>
      </c>
      <c r="I18" s="23">
        <v>20818</v>
      </c>
      <c r="J18" s="23">
        <v>10855</v>
      </c>
      <c r="K18" s="23">
        <v>-4375</v>
      </c>
      <c r="L18" s="23">
        <v>13322</v>
      </c>
      <c r="M18" s="23">
        <v>5285</v>
      </c>
      <c r="N18" s="23">
        <v>6274</v>
      </c>
    </row>
    <row r="19" spans="1:14" s="72" customFormat="1" ht="15.9" customHeight="1" thickBot="1" x14ac:dyDescent="0.35">
      <c r="A19" s="73" t="s">
        <v>15</v>
      </c>
      <c r="B19" s="52" t="s">
        <v>19</v>
      </c>
      <c r="C19" s="52" t="s">
        <v>19</v>
      </c>
      <c r="D19" s="71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</row>
    <row r="20" spans="1:14" s="72" customFormat="1" ht="15.9" customHeight="1" thickBot="1" x14ac:dyDescent="0.35">
      <c r="A20" s="70" t="s">
        <v>164</v>
      </c>
      <c r="B20" s="23" t="s">
        <v>19</v>
      </c>
      <c r="C20" s="23" t="s">
        <v>19</v>
      </c>
      <c r="D20" s="71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19</v>
      </c>
      <c r="N20" s="23" t="s">
        <v>19</v>
      </c>
    </row>
    <row r="21" spans="1:14" s="57" customFormat="1" ht="15.9" customHeight="1" x14ac:dyDescent="0.3">
      <c r="A21" s="21" t="s">
        <v>165</v>
      </c>
      <c r="B21" s="74" t="s">
        <v>19</v>
      </c>
      <c r="C21" s="74" t="s">
        <v>19</v>
      </c>
      <c r="D21" s="15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</row>
    <row r="22" spans="1:14" s="69" customFormat="1" ht="15.9" customHeight="1" thickBot="1" x14ac:dyDescent="0.35">
      <c r="A22" s="75" t="s">
        <v>166</v>
      </c>
      <c r="B22" s="18" t="s">
        <v>19</v>
      </c>
      <c r="C22" s="18" t="s">
        <v>19</v>
      </c>
      <c r="D22" s="6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19</v>
      </c>
      <c r="N22" s="18" t="s">
        <v>19</v>
      </c>
    </row>
    <row r="23" spans="1:14" s="57" customFormat="1" ht="15.9" customHeight="1" x14ac:dyDescent="0.3">
      <c r="A23" s="21" t="s">
        <v>90</v>
      </c>
      <c r="B23" s="16">
        <v>30889</v>
      </c>
      <c r="C23" s="16">
        <v>34992</v>
      </c>
      <c r="D23" s="15"/>
      <c r="E23" s="16">
        <v>7708</v>
      </c>
      <c r="F23" s="16">
        <v>7623</v>
      </c>
      <c r="G23" s="16">
        <v>7628</v>
      </c>
      <c r="H23" s="16">
        <v>7930</v>
      </c>
      <c r="I23" s="16">
        <v>8739</v>
      </c>
      <c r="J23" s="16">
        <v>8609</v>
      </c>
      <c r="K23" s="16">
        <v>8670</v>
      </c>
      <c r="L23" s="16">
        <v>8974</v>
      </c>
      <c r="M23" s="16">
        <v>7732</v>
      </c>
      <c r="N23" s="16">
        <v>7658</v>
      </c>
    </row>
    <row r="24" spans="1:14" s="57" customFormat="1" ht="15.9" customHeight="1" x14ac:dyDescent="0.3">
      <c r="A24" s="21" t="s">
        <v>167</v>
      </c>
      <c r="B24" s="16">
        <v>67682</v>
      </c>
      <c r="C24" s="16">
        <v>85741</v>
      </c>
      <c r="D24" s="15"/>
      <c r="E24" s="16">
        <v>26050</v>
      </c>
      <c r="F24" s="16">
        <v>22604</v>
      </c>
      <c r="G24" s="16">
        <v>11738</v>
      </c>
      <c r="H24" s="16">
        <v>7290</v>
      </c>
      <c r="I24" s="16">
        <v>33025</v>
      </c>
      <c r="J24" s="16">
        <v>18137</v>
      </c>
      <c r="K24" s="16">
        <v>10095</v>
      </c>
      <c r="L24" s="16">
        <v>24484</v>
      </c>
      <c r="M24" s="16">
        <v>18755</v>
      </c>
      <c r="N24" s="16">
        <v>17682</v>
      </c>
    </row>
    <row r="25" spans="1:14" s="69" customFormat="1" ht="15.9" customHeight="1" thickBot="1" x14ac:dyDescent="0.35">
      <c r="A25" s="76" t="s">
        <v>168</v>
      </c>
      <c r="B25" s="26">
        <v>68272</v>
      </c>
      <c r="C25" s="26">
        <v>85391</v>
      </c>
      <c r="D25" s="68"/>
      <c r="E25" s="26">
        <v>26034</v>
      </c>
      <c r="F25" s="26">
        <v>22679</v>
      </c>
      <c r="G25" s="26">
        <v>16325</v>
      </c>
      <c r="H25" s="26">
        <v>3234</v>
      </c>
      <c r="I25" s="26">
        <v>33037</v>
      </c>
      <c r="J25" s="26">
        <v>17531</v>
      </c>
      <c r="K25" s="26">
        <v>10372</v>
      </c>
      <c r="L25" s="26">
        <v>24451</v>
      </c>
      <c r="M25" s="26">
        <v>18646</v>
      </c>
      <c r="N25" s="26">
        <v>17407</v>
      </c>
    </row>
    <row r="28" spans="1:14" s="59" customFormat="1" ht="10.199999999999999" x14ac:dyDescent="0.2">
      <c r="A28" s="59" t="s">
        <v>183</v>
      </c>
    </row>
    <row r="29" spans="1:14" s="59" customFormat="1" ht="10.199999999999999" x14ac:dyDescent="0.2">
      <c r="A29" s="59" t="s">
        <v>171</v>
      </c>
      <c r="M29" s="8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N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4" sqref="N24"/>
    </sheetView>
  </sheetViews>
  <sheetFormatPr defaultColWidth="9.109375" defaultRowHeight="14.4" x14ac:dyDescent="0.3"/>
  <cols>
    <col min="1" max="1" width="57" style="53" customWidth="1"/>
    <col min="2" max="13" width="10.6640625" style="53" customWidth="1"/>
    <col min="14" max="16384" width="9.109375" style="53"/>
  </cols>
  <sheetData>
    <row r="1" spans="1:14" ht="21" x14ac:dyDescent="0.4">
      <c r="A1" s="9" t="s">
        <v>193</v>
      </c>
    </row>
    <row r="2" spans="1:14" x14ac:dyDescent="0.3">
      <c r="E2" s="60"/>
    </row>
    <row r="3" spans="1:14" s="62" customFormat="1" ht="15.9" customHeight="1" x14ac:dyDescent="0.3">
      <c r="A3" s="66" t="s">
        <v>0</v>
      </c>
      <c r="B3" s="61">
        <v>2014</v>
      </c>
      <c r="C3" s="61">
        <v>2015</v>
      </c>
      <c r="E3" s="44" t="s">
        <v>76</v>
      </c>
      <c r="F3" s="44" t="s">
        <v>77</v>
      </c>
      <c r="G3" s="44" t="s">
        <v>78</v>
      </c>
      <c r="H3" s="44" t="s">
        <v>79</v>
      </c>
      <c r="I3" s="44" t="s">
        <v>80</v>
      </c>
      <c r="J3" s="44" t="s">
        <v>81</v>
      </c>
      <c r="K3" s="44" t="s">
        <v>169</v>
      </c>
      <c r="L3" s="44" t="s">
        <v>83</v>
      </c>
      <c r="M3" s="44" t="s">
        <v>205</v>
      </c>
      <c r="N3" s="44" t="s">
        <v>211</v>
      </c>
    </row>
    <row r="4" spans="1:14" s="57" customFormat="1" ht="15.9" customHeight="1" x14ac:dyDescent="0.3">
      <c r="A4" s="77" t="s">
        <v>155</v>
      </c>
      <c r="B4" s="74">
        <v>350557</v>
      </c>
      <c r="C4" s="74">
        <v>174998</v>
      </c>
      <c r="D4" s="78"/>
      <c r="E4" s="74">
        <v>106010</v>
      </c>
      <c r="F4" s="74">
        <v>78124</v>
      </c>
      <c r="G4" s="74">
        <v>99212</v>
      </c>
      <c r="H4" s="74">
        <v>67211</v>
      </c>
      <c r="I4" s="74">
        <v>36713</v>
      </c>
      <c r="J4" s="74">
        <v>49657</v>
      </c>
      <c r="K4" s="74">
        <v>51103</v>
      </c>
      <c r="L4" s="74">
        <v>37525</v>
      </c>
      <c r="M4" s="74">
        <v>37541</v>
      </c>
      <c r="N4" s="74">
        <v>35934</v>
      </c>
    </row>
    <row r="5" spans="1:14" s="69" customFormat="1" ht="15.9" customHeight="1" thickBot="1" x14ac:dyDescent="0.35">
      <c r="A5" s="67" t="s">
        <v>156</v>
      </c>
      <c r="B5" s="26">
        <v>5</v>
      </c>
      <c r="C5" s="26">
        <v>14</v>
      </c>
      <c r="D5" s="68"/>
      <c r="E5" s="26">
        <v>712</v>
      </c>
      <c r="F5" s="26">
        <v>5573</v>
      </c>
      <c r="G5" s="26" t="e">
        <v>#VALUE!</v>
      </c>
      <c r="H5" s="26" t="e">
        <v>#VALUE!</v>
      </c>
      <c r="I5" s="26">
        <v>102</v>
      </c>
      <c r="J5" s="26">
        <v>-92</v>
      </c>
      <c r="K5" s="26">
        <v>1</v>
      </c>
      <c r="L5" s="26">
        <v>3</v>
      </c>
      <c r="M5" s="26">
        <v>1</v>
      </c>
      <c r="N5" s="26">
        <v>2</v>
      </c>
    </row>
    <row r="6" spans="1:14" s="72" customFormat="1" ht="15.9" customHeight="1" thickBot="1" x14ac:dyDescent="0.35">
      <c r="A6" s="70" t="s">
        <v>157</v>
      </c>
      <c r="B6" s="23">
        <v>350562</v>
      </c>
      <c r="C6" s="23">
        <v>175012</v>
      </c>
      <c r="D6" s="71"/>
      <c r="E6" s="23">
        <v>106722</v>
      </c>
      <c r="F6" s="23">
        <v>83697</v>
      </c>
      <c r="G6" s="23">
        <v>92927</v>
      </c>
      <c r="H6" s="23">
        <v>67216</v>
      </c>
      <c r="I6" s="23">
        <v>36815</v>
      </c>
      <c r="J6" s="23">
        <v>49565</v>
      </c>
      <c r="K6" s="23">
        <v>51104</v>
      </c>
      <c r="L6" s="23">
        <v>37528</v>
      </c>
      <c r="M6" s="23">
        <v>37542</v>
      </c>
      <c r="N6" s="23">
        <v>35936</v>
      </c>
    </row>
    <row r="7" spans="1:14" s="72" customFormat="1" ht="15.9" customHeight="1" thickBot="1" x14ac:dyDescent="0.35">
      <c r="A7" s="73" t="s">
        <v>158</v>
      </c>
      <c r="B7" s="52">
        <v>-270297</v>
      </c>
      <c r="C7" s="52">
        <v>-130072</v>
      </c>
      <c r="D7" s="71"/>
      <c r="E7" s="52">
        <v>-87461</v>
      </c>
      <c r="F7" s="52">
        <v>-61120</v>
      </c>
      <c r="G7" s="52">
        <v>-70237</v>
      </c>
      <c r="H7" s="52">
        <v>-51479</v>
      </c>
      <c r="I7" s="52">
        <v>-27152</v>
      </c>
      <c r="J7" s="52">
        <v>-36480</v>
      </c>
      <c r="K7" s="52">
        <v>-37447</v>
      </c>
      <c r="L7" s="52">
        <v>-28993</v>
      </c>
      <c r="M7" s="52">
        <v>-28630</v>
      </c>
      <c r="N7" s="52">
        <v>-26028</v>
      </c>
    </row>
    <row r="8" spans="1:14" s="72" customFormat="1" ht="15.9" customHeight="1" thickBot="1" x14ac:dyDescent="0.35">
      <c r="A8" s="70" t="s">
        <v>4</v>
      </c>
      <c r="B8" s="23">
        <v>80265</v>
      </c>
      <c r="C8" s="23">
        <v>44940</v>
      </c>
      <c r="D8" s="71"/>
      <c r="E8" s="23">
        <v>19261</v>
      </c>
      <c r="F8" s="23">
        <v>22577</v>
      </c>
      <c r="G8" s="23">
        <v>22690</v>
      </c>
      <c r="H8" s="23">
        <v>15737</v>
      </c>
      <c r="I8" s="23">
        <v>9663</v>
      </c>
      <c r="J8" s="23">
        <v>13085</v>
      </c>
      <c r="K8" s="23">
        <v>13657</v>
      </c>
      <c r="L8" s="23">
        <v>8535</v>
      </c>
      <c r="M8" s="23">
        <v>8912</v>
      </c>
      <c r="N8" s="23">
        <v>9908</v>
      </c>
    </row>
    <row r="9" spans="1:14" s="57" customFormat="1" ht="15.9" customHeight="1" x14ac:dyDescent="0.3">
      <c r="A9" s="77" t="s">
        <v>6</v>
      </c>
      <c r="B9" s="74">
        <v>-50809</v>
      </c>
      <c r="C9" s="74">
        <v>-20886</v>
      </c>
      <c r="D9" s="78"/>
      <c r="E9" s="74">
        <v>-15337</v>
      </c>
      <c r="F9" s="74">
        <v>-11971</v>
      </c>
      <c r="G9" s="74">
        <v>-14072</v>
      </c>
      <c r="H9" s="74">
        <v>-9429</v>
      </c>
      <c r="I9" s="74">
        <v>-4608</v>
      </c>
      <c r="J9" s="74">
        <v>-5640</v>
      </c>
      <c r="K9" s="74">
        <v>-5523</v>
      </c>
      <c r="L9" s="74">
        <v>-5115</v>
      </c>
      <c r="M9" s="74">
        <v>-4788</v>
      </c>
      <c r="N9" s="74">
        <v>-4709</v>
      </c>
    </row>
    <row r="10" spans="1:14" s="57" customFormat="1" ht="15.9" customHeight="1" x14ac:dyDescent="0.3">
      <c r="A10" s="77" t="s">
        <v>7</v>
      </c>
      <c r="B10" s="74">
        <v>-5520</v>
      </c>
      <c r="C10" s="74">
        <v>-6890</v>
      </c>
      <c r="D10" s="78"/>
      <c r="E10" s="74">
        <v>-1422</v>
      </c>
      <c r="F10" s="74">
        <v>-1402</v>
      </c>
      <c r="G10" s="74">
        <v>-1022</v>
      </c>
      <c r="H10" s="74">
        <v>-1674</v>
      </c>
      <c r="I10" s="74">
        <v>-1413</v>
      </c>
      <c r="J10" s="74">
        <v>-1457</v>
      </c>
      <c r="K10" s="74">
        <v>-1486</v>
      </c>
      <c r="L10" s="74">
        <v>-2534</v>
      </c>
      <c r="M10" s="74">
        <v>-1570</v>
      </c>
      <c r="N10" s="74">
        <v>-1025</v>
      </c>
    </row>
    <row r="11" spans="1:14" s="57" customFormat="1" ht="15.9" customHeight="1" x14ac:dyDescent="0.3">
      <c r="A11" s="77" t="s">
        <v>159</v>
      </c>
      <c r="B11" s="74">
        <v>-144</v>
      </c>
      <c r="C11" s="74">
        <v>92</v>
      </c>
      <c r="D11" s="78"/>
      <c r="E11" s="74">
        <v>-212</v>
      </c>
      <c r="F11" s="74">
        <v>-36</v>
      </c>
      <c r="G11" s="74">
        <v>-220</v>
      </c>
      <c r="H11" s="74">
        <v>324</v>
      </c>
      <c r="I11" s="74">
        <v>-232</v>
      </c>
      <c r="J11" s="74">
        <v>298</v>
      </c>
      <c r="K11" s="74">
        <v>-63</v>
      </c>
      <c r="L11" s="74">
        <v>89</v>
      </c>
      <c r="M11" s="74">
        <v>-66</v>
      </c>
      <c r="N11" s="74">
        <v>26</v>
      </c>
    </row>
    <row r="12" spans="1:14" s="69" customFormat="1" ht="15.9" customHeight="1" thickBot="1" x14ac:dyDescent="0.35">
      <c r="A12" s="67" t="s">
        <v>160</v>
      </c>
      <c r="B12" s="26">
        <v>325</v>
      </c>
      <c r="C12" s="26">
        <v>1332</v>
      </c>
      <c r="D12" s="68"/>
      <c r="E12" s="26">
        <v>334</v>
      </c>
      <c r="F12" s="26">
        <v>-510</v>
      </c>
      <c r="G12" s="26">
        <v>338</v>
      </c>
      <c r="H12" s="26">
        <v>163</v>
      </c>
      <c r="I12" s="26">
        <v>427</v>
      </c>
      <c r="J12" s="26">
        <v>390</v>
      </c>
      <c r="K12" s="26">
        <v>367</v>
      </c>
      <c r="L12" s="26">
        <v>148</v>
      </c>
      <c r="M12" s="26">
        <v>355</v>
      </c>
      <c r="N12" s="26">
        <v>-345</v>
      </c>
    </row>
    <row r="13" spans="1:14" s="72" customFormat="1" ht="15.9" customHeight="1" thickBot="1" x14ac:dyDescent="0.35">
      <c r="A13" s="70" t="s">
        <v>9</v>
      </c>
      <c r="B13" s="23">
        <v>24117</v>
      </c>
      <c r="C13" s="23">
        <v>18588</v>
      </c>
      <c r="D13" s="71"/>
      <c r="E13" s="23">
        <v>2624</v>
      </c>
      <c r="F13" s="23">
        <v>8658</v>
      </c>
      <c r="G13" s="23">
        <v>7714</v>
      </c>
      <c r="H13" s="23">
        <v>5121</v>
      </c>
      <c r="I13" s="23">
        <v>3837</v>
      </c>
      <c r="J13" s="23">
        <v>6676</v>
      </c>
      <c r="K13" s="23">
        <v>6952</v>
      </c>
      <c r="L13" s="23">
        <v>1123</v>
      </c>
      <c r="M13" s="23">
        <v>2843</v>
      </c>
      <c r="N13" s="23">
        <v>3855</v>
      </c>
    </row>
    <row r="14" spans="1:14" s="57" customFormat="1" ht="15.9" customHeight="1" x14ac:dyDescent="0.3">
      <c r="A14" s="77" t="s">
        <v>161</v>
      </c>
      <c r="B14" s="74">
        <v>-11342</v>
      </c>
      <c r="C14" s="74">
        <v>93</v>
      </c>
      <c r="D14" s="78"/>
      <c r="E14" s="74">
        <v>-4525</v>
      </c>
      <c r="F14" s="74">
        <v>-2710</v>
      </c>
      <c r="G14" s="74">
        <v>-1650</v>
      </c>
      <c r="H14" s="74">
        <v>-2457</v>
      </c>
      <c r="I14" s="74">
        <v>-157</v>
      </c>
      <c r="J14" s="74">
        <v>224</v>
      </c>
      <c r="K14" s="74">
        <v>7</v>
      </c>
      <c r="L14" s="74">
        <v>19</v>
      </c>
      <c r="M14" s="74">
        <v>148</v>
      </c>
      <c r="N14" s="74">
        <v>92</v>
      </c>
    </row>
    <row r="15" spans="1:14" s="57" customFormat="1" ht="15.9" customHeight="1" x14ac:dyDescent="0.3">
      <c r="A15" s="77" t="s">
        <v>162</v>
      </c>
      <c r="B15" s="74" t="s">
        <v>19</v>
      </c>
      <c r="C15" s="74" t="s">
        <v>19</v>
      </c>
      <c r="D15" s="78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</row>
    <row r="16" spans="1:14" s="57" customFormat="1" ht="15.9" customHeight="1" x14ac:dyDescent="0.3">
      <c r="A16" s="77" t="s">
        <v>163</v>
      </c>
      <c r="B16" s="74" t="s">
        <v>19</v>
      </c>
      <c r="C16" s="74" t="s">
        <v>19</v>
      </c>
      <c r="D16" s="78"/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</row>
    <row r="17" spans="1:14" s="69" customFormat="1" ht="26.25" customHeight="1" thickBot="1" x14ac:dyDescent="0.35">
      <c r="A17" s="67" t="s">
        <v>13</v>
      </c>
      <c r="B17" s="26" t="s">
        <v>19</v>
      </c>
      <c r="C17" s="26" t="s">
        <v>19</v>
      </c>
      <c r="D17" s="68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</row>
    <row r="18" spans="1:14" s="72" customFormat="1" ht="15.9" customHeight="1" thickBot="1" x14ac:dyDescent="0.35">
      <c r="A18" s="70" t="s">
        <v>14</v>
      </c>
      <c r="B18" s="23">
        <v>12775</v>
      </c>
      <c r="C18" s="23">
        <v>18681</v>
      </c>
      <c r="D18" s="71"/>
      <c r="E18" s="23">
        <v>-1901</v>
      </c>
      <c r="F18" s="23">
        <v>5948</v>
      </c>
      <c r="G18" s="23">
        <v>6064</v>
      </c>
      <c r="H18" s="23">
        <v>2664</v>
      </c>
      <c r="I18" s="23">
        <v>3680</v>
      </c>
      <c r="J18" s="23">
        <v>6900</v>
      </c>
      <c r="K18" s="23">
        <v>6959</v>
      </c>
      <c r="L18" s="23">
        <v>1142</v>
      </c>
      <c r="M18" s="23">
        <v>2991</v>
      </c>
      <c r="N18" s="23">
        <v>3947</v>
      </c>
    </row>
    <row r="19" spans="1:14" s="72" customFormat="1" ht="15.9" customHeight="1" thickBot="1" x14ac:dyDescent="0.35">
      <c r="A19" s="73" t="s">
        <v>15</v>
      </c>
      <c r="B19" s="52" t="s">
        <v>19</v>
      </c>
      <c r="C19" s="52" t="s">
        <v>19</v>
      </c>
      <c r="D19" s="71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</row>
    <row r="20" spans="1:14" s="72" customFormat="1" ht="15.9" customHeight="1" thickBot="1" x14ac:dyDescent="0.35">
      <c r="A20" s="70" t="s">
        <v>164</v>
      </c>
      <c r="B20" s="23" t="s">
        <v>19</v>
      </c>
      <c r="C20" s="23" t="s">
        <v>19</v>
      </c>
      <c r="D20" s="71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19</v>
      </c>
      <c r="N20" s="23" t="s">
        <v>19</v>
      </c>
    </row>
    <row r="21" spans="1:14" s="57" customFormat="1" ht="15.9" customHeight="1" x14ac:dyDescent="0.3">
      <c r="A21" s="77" t="s">
        <v>165</v>
      </c>
      <c r="B21" s="74" t="s">
        <v>19</v>
      </c>
      <c r="C21" s="74" t="s">
        <v>19</v>
      </c>
      <c r="D21" s="78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</row>
    <row r="22" spans="1:14" s="69" customFormat="1" ht="15.9" customHeight="1" thickBot="1" x14ac:dyDescent="0.35">
      <c r="A22" s="75" t="s">
        <v>166</v>
      </c>
      <c r="B22" s="18" t="s">
        <v>19</v>
      </c>
      <c r="C22" s="18" t="s">
        <v>19</v>
      </c>
      <c r="D22" s="6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19</v>
      </c>
      <c r="N22" s="18" t="s">
        <v>19</v>
      </c>
    </row>
    <row r="23" spans="1:14" s="57" customFormat="1" ht="15.9" customHeight="1" x14ac:dyDescent="0.3">
      <c r="A23" s="77" t="s">
        <v>90</v>
      </c>
      <c r="B23" s="74">
        <v>11864</v>
      </c>
      <c r="C23" s="74">
        <v>15002</v>
      </c>
      <c r="D23" s="78"/>
      <c r="E23" s="74">
        <v>2961</v>
      </c>
      <c r="F23" s="74">
        <v>2801</v>
      </c>
      <c r="G23" s="74">
        <v>2938</v>
      </c>
      <c r="H23" s="74">
        <v>3164</v>
      </c>
      <c r="I23" s="74">
        <v>3764</v>
      </c>
      <c r="J23" s="74">
        <v>3732</v>
      </c>
      <c r="K23" s="74">
        <v>3759</v>
      </c>
      <c r="L23" s="74">
        <v>3747</v>
      </c>
      <c r="M23" s="74">
        <v>3413</v>
      </c>
      <c r="N23" s="74">
        <v>4253</v>
      </c>
    </row>
    <row r="24" spans="1:14" s="57" customFormat="1" ht="15.9" customHeight="1" x14ac:dyDescent="0.3">
      <c r="A24" s="77" t="s">
        <v>167</v>
      </c>
      <c r="B24" s="74">
        <v>35981</v>
      </c>
      <c r="C24" s="74">
        <v>33590</v>
      </c>
      <c r="D24" s="78"/>
      <c r="E24" s="74">
        <v>5585</v>
      </c>
      <c r="F24" s="74">
        <v>11459</v>
      </c>
      <c r="G24" s="74">
        <v>10652</v>
      </c>
      <c r="H24" s="74">
        <v>8285</v>
      </c>
      <c r="I24" s="74">
        <v>7601</v>
      </c>
      <c r="J24" s="74">
        <v>10408</v>
      </c>
      <c r="K24" s="74">
        <v>10711</v>
      </c>
      <c r="L24" s="74">
        <v>4870</v>
      </c>
      <c r="M24" s="74">
        <v>6256</v>
      </c>
      <c r="N24" s="74">
        <v>8108</v>
      </c>
    </row>
    <row r="25" spans="1:14" s="69" customFormat="1" ht="15.9" customHeight="1" thickBot="1" x14ac:dyDescent="0.35">
      <c r="A25" s="76" t="s">
        <v>168</v>
      </c>
      <c r="B25" s="26">
        <v>36068</v>
      </c>
      <c r="C25" s="26">
        <v>33437</v>
      </c>
      <c r="D25" s="68"/>
      <c r="E25" s="26">
        <v>5581</v>
      </c>
      <c r="F25" s="26">
        <v>11440</v>
      </c>
      <c r="G25" s="26">
        <v>10664</v>
      </c>
      <c r="H25" s="26">
        <v>8383</v>
      </c>
      <c r="I25" s="26">
        <v>7488</v>
      </c>
      <c r="J25" s="26">
        <v>10412</v>
      </c>
      <c r="K25" s="26">
        <v>10704</v>
      </c>
      <c r="L25" s="26">
        <v>4833</v>
      </c>
      <c r="M25" s="26">
        <v>6243</v>
      </c>
      <c r="N25" s="26">
        <v>8118</v>
      </c>
    </row>
    <row r="28" spans="1:14" s="59" customFormat="1" ht="10.199999999999999" x14ac:dyDescent="0.2">
      <c r="A28" s="59" t="s">
        <v>184</v>
      </c>
    </row>
    <row r="29" spans="1:14" s="59" customFormat="1" ht="10.199999999999999" x14ac:dyDescent="0.2">
      <c r="A29" s="59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P29"/>
  <sheetViews>
    <sheetView workbookViewId="0">
      <pane xSplit="1" ySplit="3" topLeftCell="G4" activePane="bottomRight" state="frozen"/>
      <selection pane="topRight" activeCell="B1" sqref="B1"/>
      <selection pane="bottomLeft" activeCell="A2" sqref="A2"/>
      <selection pane="bottomRight" activeCell="K26" sqref="K26"/>
    </sheetView>
  </sheetViews>
  <sheetFormatPr defaultColWidth="9.109375" defaultRowHeight="14.4" x14ac:dyDescent="0.3"/>
  <cols>
    <col min="1" max="1" width="57.88671875" style="53" customWidth="1"/>
    <col min="2" max="12" width="10.6640625" style="53" customWidth="1"/>
    <col min="13" max="13" width="9.109375" style="53"/>
    <col min="14" max="14" width="10.44140625" style="53" customWidth="1"/>
    <col min="15" max="16384" width="9.109375" style="53"/>
  </cols>
  <sheetData>
    <row r="1" spans="1:16" ht="21" x14ac:dyDescent="0.4">
      <c r="A1" s="9" t="s">
        <v>194</v>
      </c>
    </row>
    <row r="2" spans="1:16" x14ac:dyDescent="0.3">
      <c r="E2" s="60"/>
    </row>
    <row r="3" spans="1:16" s="62" customFormat="1" ht="15.9" customHeight="1" x14ac:dyDescent="0.3">
      <c r="A3" s="66" t="s">
        <v>0</v>
      </c>
      <c r="B3" s="61">
        <v>2014</v>
      </c>
      <c r="C3" s="61">
        <v>2015</v>
      </c>
      <c r="E3" s="44" t="s">
        <v>76</v>
      </c>
      <c r="F3" s="44" t="s">
        <v>77</v>
      </c>
      <c r="G3" s="44" t="s">
        <v>78</v>
      </c>
      <c r="H3" s="44" t="s">
        <v>79</v>
      </c>
      <c r="I3" s="44" t="s">
        <v>80</v>
      </c>
      <c r="J3" s="44" t="s">
        <v>81</v>
      </c>
      <c r="K3" s="44" t="s">
        <v>82</v>
      </c>
      <c r="L3" s="44" t="s">
        <v>83</v>
      </c>
      <c r="M3" s="44" t="s">
        <v>205</v>
      </c>
      <c r="N3" s="44" t="s">
        <v>211</v>
      </c>
    </row>
    <row r="4" spans="1:16" s="57" customFormat="1" ht="15.9" customHeight="1" x14ac:dyDescent="0.3">
      <c r="A4" s="21" t="s">
        <v>155</v>
      </c>
      <c r="B4" s="16">
        <v>12457</v>
      </c>
      <c r="C4" s="16">
        <v>13205</v>
      </c>
      <c r="D4" s="15"/>
      <c r="E4" s="16">
        <v>2879</v>
      </c>
      <c r="F4" s="16">
        <v>2934</v>
      </c>
      <c r="G4" s="16">
        <v>3260</v>
      </c>
      <c r="H4" s="16">
        <v>3384</v>
      </c>
      <c r="I4" s="16">
        <v>3685</v>
      </c>
      <c r="J4" s="16">
        <v>2650</v>
      </c>
      <c r="K4" s="16">
        <v>2930</v>
      </c>
      <c r="L4" s="16">
        <v>3940</v>
      </c>
      <c r="M4" s="16">
        <v>4156</v>
      </c>
      <c r="N4" s="16">
        <v>3129</v>
      </c>
      <c r="O4" s="57">
        <f>+M4+N4-[1]segmenty!E45</f>
        <v>0</v>
      </c>
      <c r="P4" s="57">
        <f>+I4+J4-[1]segmenty!E78</f>
        <v>0</v>
      </c>
    </row>
    <row r="5" spans="1:16" s="69" customFormat="1" ht="15.9" customHeight="1" thickBot="1" x14ac:dyDescent="0.35">
      <c r="A5" s="67" t="s">
        <v>156</v>
      </c>
      <c r="B5" s="26">
        <v>85756</v>
      </c>
      <c r="C5" s="26">
        <v>109423</v>
      </c>
      <c r="D5" s="68"/>
      <c r="E5" s="26">
        <v>22186</v>
      </c>
      <c r="F5" s="26">
        <v>21829</v>
      </c>
      <c r="G5" s="26">
        <v>21533</v>
      </c>
      <c r="H5" s="26">
        <v>20208</v>
      </c>
      <c r="I5" s="26">
        <v>25157</v>
      </c>
      <c r="J5" s="26">
        <v>30885</v>
      </c>
      <c r="K5" s="26">
        <v>27791</v>
      </c>
      <c r="L5" s="26">
        <v>25590</v>
      </c>
      <c r="M5" s="26">
        <v>28163</v>
      </c>
      <c r="N5" s="26">
        <v>27867</v>
      </c>
      <c r="O5" s="57">
        <f>+M5+N5-[1]segmenty!E46</f>
        <v>0</v>
      </c>
      <c r="P5" s="57">
        <f>+I5+J5-[1]segmenty!E79</f>
        <v>0</v>
      </c>
    </row>
    <row r="6" spans="1:16" s="72" customFormat="1" ht="15.9" customHeight="1" thickBot="1" x14ac:dyDescent="0.35">
      <c r="A6" s="70" t="s">
        <v>157</v>
      </c>
      <c r="B6" s="23">
        <v>98213</v>
      </c>
      <c r="C6" s="23">
        <v>122628</v>
      </c>
      <c r="D6" s="71"/>
      <c r="E6" s="23">
        <v>25065</v>
      </c>
      <c r="F6" s="23">
        <v>24763</v>
      </c>
      <c r="G6" s="23">
        <v>24793</v>
      </c>
      <c r="H6" s="23">
        <v>23592</v>
      </c>
      <c r="I6" s="23">
        <v>28842</v>
      </c>
      <c r="J6" s="23">
        <v>33535</v>
      </c>
      <c r="K6" s="23">
        <v>30721</v>
      </c>
      <c r="L6" s="23">
        <v>29530</v>
      </c>
      <c r="M6" s="23">
        <v>32319</v>
      </c>
      <c r="N6" s="23">
        <v>30996</v>
      </c>
      <c r="O6" s="57">
        <f>+M6+N6-[1]segmenty!E47</f>
        <v>0</v>
      </c>
      <c r="P6" s="57">
        <f>+I6+J6-[1]segmenty!E80</f>
        <v>0</v>
      </c>
    </row>
    <row r="7" spans="1:16" s="72" customFormat="1" ht="15.9" customHeight="1" thickBot="1" x14ac:dyDescent="0.35">
      <c r="A7" s="73" t="s">
        <v>158</v>
      </c>
      <c r="B7" s="52">
        <v>-86438</v>
      </c>
      <c r="C7" s="52">
        <v>-109462</v>
      </c>
      <c r="D7" s="71"/>
      <c r="E7" s="52">
        <v>-21607</v>
      </c>
      <c r="F7" s="52">
        <v>-21305</v>
      </c>
      <c r="G7" s="52">
        <v>-20124</v>
      </c>
      <c r="H7" s="52">
        <v>-23402</v>
      </c>
      <c r="I7" s="52">
        <v>-25019</v>
      </c>
      <c r="J7" s="52">
        <v>-29519</v>
      </c>
      <c r="K7" s="52">
        <v>-27489</v>
      </c>
      <c r="L7" s="52">
        <v>-27435</v>
      </c>
      <c r="M7" s="52">
        <v>-28415</v>
      </c>
      <c r="N7" s="52">
        <v>-28945</v>
      </c>
      <c r="O7" s="57">
        <f>+M7+N7-[1]segmenty!E48</f>
        <v>0</v>
      </c>
      <c r="P7" s="57">
        <f>+I7+J7-[1]segmenty!E81</f>
        <v>0</v>
      </c>
    </row>
    <row r="8" spans="1:16" s="72" customFormat="1" ht="15.9" customHeight="1" thickBot="1" x14ac:dyDescent="0.35">
      <c r="A8" s="70" t="s">
        <v>4</v>
      </c>
      <c r="B8" s="23">
        <v>11775</v>
      </c>
      <c r="C8" s="23">
        <v>13166</v>
      </c>
      <c r="D8" s="71"/>
      <c r="E8" s="23">
        <v>3458</v>
      </c>
      <c r="F8" s="23">
        <v>3458</v>
      </c>
      <c r="G8" s="23">
        <v>4669</v>
      </c>
      <c r="H8" s="23">
        <v>190</v>
      </c>
      <c r="I8" s="23">
        <v>3823</v>
      </c>
      <c r="J8" s="23">
        <v>4016</v>
      </c>
      <c r="K8" s="23">
        <v>3232</v>
      </c>
      <c r="L8" s="23">
        <v>2095</v>
      </c>
      <c r="M8" s="23">
        <v>3904</v>
      </c>
      <c r="N8" s="23">
        <v>2051</v>
      </c>
      <c r="O8" s="57">
        <f>+M8+N8-[1]segmenty!E49</f>
        <v>0</v>
      </c>
      <c r="P8" s="57">
        <f>+I8+J8-[1]segmenty!E82</f>
        <v>0</v>
      </c>
    </row>
    <row r="9" spans="1:16" s="57" customFormat="1" ht="15.9" customHeight="1" x14ac:dyDescent="0.3">
      <c r="A9" s="21" t="s">
        <v>6</v>
      </c>
      <c r="B9" s="16" t="s">
        <v>19</v>
      </c>
      <c r="C9" s="16" t="s">
        <v>19</v>
      </c>
      <c r="D9" s="15"/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-76</v>
      </c>
      <c r="O9" s="57">
        <f>+M9+N9-[1]segmenty!E50</f>
        <v>0</v>
      </c>
      <c r="P9" s="57">
        <f>+I9+J9-[1]segmenty!E83</f>
        <v>0</v>
      </c>
    </row>
    <row r="10" spans="1:16" s="57" customFormat="1" ht="15.9" customHeight="1" x14ac:dyDescent="0.3">
      <c r="A10" s="21" t="s">
        <v>7</v>
      </c>
      <c r="B10" s="16">
        <v>-3735</v>
      </c>
      <c r="C10" s="16">
        <v>-5808</v>
      </c>
      <c r="D10" s="15"/>
      <c r="E10" s="16">
        <v>-1114</v>
      </c>
      <c r="F10" s="16">
        <v>-1284</v>
      </c>
      <c r="G10" s="16">
        <v>-684</v>
      </c>
      <c r="H10" s="16">
        <v>-653</v>
      </c>
      <c r="I10" s="16">
        <v>-1482</v>
      </c>
      <c r="J10" s="16">
        <v>-1310</v>
      </c>
      <c r="K10" s="16">
        <v>-1456</v>
      </c>
      <c r="L10" s="16">
        <v>-1560</v>
      </c>
      <c r="M10" s="16">
        <v>-1378</v>
      </c>
      <c r="N10" s="16">
        <v>-1187</v>
      </c>
      <c r="O10" s="57">
        <f>+M10+N10-[1]segmenty!E51</f>
        <v>0</v>
      </c>
      <c r="P10" s="57">
        <f>+I10+J10-[1]segmenty!E84</f>
        <v>0</v>
      </c>
    </row>
    <row r="11" spans="1:16" s="57" customFormat="1" ht="15.9" customHeight="1" x14ac:dyDescent="0.3">
      <c r="A11" s="21" t="s">
        <v>159</v>
      </c>
      <c r="B11" s="16">
        <v>24</v>
      </c>
      <c r="C11" s="16">
        <v>14</v>
      </c>
      <c r="D11" s="15"/>
      <c r="E11" s="16">
        <v>30</v>
      </c>
      <c r="F11" s="16">
        <v>-23</v>
      </c>
      <c r="G11" s="16">
        <v>5</v>
      </c>
      <c r="H11" s="16">
        <v>12</v>
      </c>
      <c r="I11" s="16">
        <v>0</v>
      </c>
      <c r="J11" s="16">
        <v>11</v>
      </c>
      <c r="K11" s="16">
        <v>3</v>
      </c>
      <c r="L11" s="16">
        <v>0</v>
      </c>
      <c r="M11" s="16">
        <v>57</v>
      </c>
      <c r="N11" s="16">
        <v>-41</v>
      </c>
      <c r="O11" s="57">
        <f>+M11+N11-[1]segmenty!E52</f>
        <v>0</v>
      </c>
      <c r="P11" s="57">
        <f>+I11+J11-[1]segmenty!E85</f>
        <v>0</v>
      </c>
    </row>
    <row r="12" spans="1:16" s="69" customFormat="1" ht="15.9" customHeight="1" thickBot="1" x14ac:dyDescent="0.35">
      <c r="A12" s="67" t="s">
        <v>160</v>
      </c>
      <c r="B12" s="26">
        <v>-2446</v>
      </c>
      <c r="C12" s="26">
        <v>2701</v>
      </c>
      <c r="D12" s="68"/>
      <c r="E12" s="26">
        <v>9</v>
      </c>
      <c r="F12" s="26">
        <v>-2394</v>
      </c>
      <c r="G12" s="26">
        <v>20</v>
      </c>
      <c r="H12" s="26">
        <v>-81</v>
      </c>
      <c r="I12" s="26">
        <v>101</v>
      </c>
      <c r="J12" s="26">
        <v>242</v>
      </c>
      <c r="K12" s="26">
        <v>831</v>
      </c>
      <c r="L12" s="26">
        <v>1527</v>
      </c>
      <c r="M12" s="26">
        <v>186</v>
      </c>
      <c r="N12" s="26">
        <v>2348</v>
      </c>
      <c r="O12" s="57">
        <f>+M12+N12-[1]segmenty!E53</f>
        <v>0</v>
      </c>
      <c r="P12" s="57">
        <f>+I12+J12-[1]segmenty!E86</f>
        <v>0</v>
      </c>
    </row>
    <row r="13" spans="1:16" s="72" customFormat="1" ht="15.9" customHeight="1" thickBot="1" x14ac:dyDescent="0.35">
      <c r="A13" s="70" t="s">
        <v>9</v>
      </c>
      <c r="B13" s="23">
        <v>5618</v>
      </c>
      <c r="C13" s="23">
        <v>10073</v>
      </c>
      <c r="D13" s="71"/>
      <c r="E13" s="23">
        <v>2383</v>
      </c>
      <c r="F13" s="23">
        <v>-243</v>
      </c>
      <c r="G13" s="23">
        <v>4010</v>
      </c>
      <c r="H13" s="23">
        <v>-532</v>
      </c>
      <c r="I13" s="23">
        <v>2442</v>
      </c>
      <c r="J13" s="23">
        <v>2959</v>
      </c>
      <c r="K13" s="23">
        <v>2610</v>
      </c>
      <c r="L13" s="23">
        <v>2062</v>
      </c>
      <c r="M13" s="23">
        <v>2769</v>
      </c>
      <c r="N13" s="23">
        <v>3095</v>
      </c>
      <c r="O13" s="57">
        <f>+M13+N13-[1]segmenty!E54</f>
        <v>0</v>
      </c>
      <c r="P13" s="57">
        <f>+I13+J13-[1]segmenty!E87</f>
        <v>0</v>
      </c>
    </row>
    <row r="14" spans="1:16" s="57" customFormat="1" ht="15.9" customHeight="1" x14ac:dyDescent="0.3">
      <c r="A14" s="21" t="s">
        <v>161</v>
      </c>
      <c r="B14" s="16">
        <v>-33</v>
      </c>
      <c r="C14" s="16">
        <v>-358</v>
      </c>
      <c r="D14" s="15"/>
      <c r="E14" s="16">
        <v>-3</v>
      </c>
      <c r="F14" s="16">
        <v>-14</v>
      </c>
      <c r="G14" s="16">
        <v>-10</v>
      </c>
      <c r="H14" s="16">
        <v>-6</v>
      </c>
      <c r="I14" s="16">
        <v>-78</v>
      </c>
      <c r="J14" s="16">
        <v>-90</v>
      </c>
      <c r="K14" s="16">
        <v>-109</v>
      </c>
      <c r="L14" s="16">
        <v>-81</v>
      </c>
      <c r="M14" s="16">
        <v>-98</v>
      </c>
      <c r="N14" s="16">
        <v>-105</v>
      </c>
      <c r="O14" s="57">
        <f>+M14+N14-[1]segmenty!E55</f>
        <v>0</v>
      </c>
      <c r="P14" s="57">
        <f>+I14+J14-[1]segmenty!E88</f>
        <v>0</v>
      </c>
    </row>
    <row r="15" spans="1:16" s="57" customFormat="1" ht="15.9" customHeight="1" x14ac:dyDescent="0.3">
      <c r="A15" s="21" t="s">
        <v>162</v>
      </c>
      <c r="B15" s="16" t="s">
        <v>19</v>
      </c>
      <c r="C15" s="16" t="s">
        <v>19</v>
      </c>
      <c r="D15" s="15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57">
        <f>+M15+N15-[1]segmenty!E56</f>
        <v>0</v>
      </c>
      <c r="P15" s="57">
        <f>+I15+J15-[1]segmenty!E89</f>
        <v>0</v>
      </c>
    </row>
    <row r="16" spans="1:16" s="57" customFormat="1" ht="15.9" customHeight="1" x14ac:dyDescent="0.3">
      <c r="A16" s="21" t="s">
        <v>163</v>
      </c>
      <c r="B16" s="16" t="s">
        <v>19</v>
      </c>
      <c r="C16" s="16" t="s">
        <v>19</v>
      </c>
      <c r="D16" s="15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57">
        <f>+M16+N16-[1]segmenty!E57</f>
        <v>0</v>
      </c>
      <c r="P16" s="57">
        <f>+I16+J16-[1]segmenty!E90</f>
        <v>0</v>
      </c>
    </row>
    <row r="17" spans="1:16" s="69" customFormat="1" ht="28.5" customHeight="1" thickBot="1" x14ac:dyDescent="0.35">
      <c r="A17" s="67" t="s">
        <v>13</v>
      </c>
      <c r="B17" s="26" t="s">
        <v>19</v>
      </c>
      <c r="C17" s="26" t="s">
        <v>19</v>
      </c>
      <c r="D17" s="68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57">
        <f>+M17+N17-[1]segmenty!E58</f>
        <v>0</v>
      </c>
      <c r="P17" s="57">
        <f>+I17+J17-[1]segmenty!E91</f>
        <v>0</v>
      </c>
    </row>
    <row r="18" spans="1:16" s="72" customFormat="1" ht="15.9" customHeight="1" thickBot="1" x14ac:dyDescent="0.35">
      <c r="A18" s="70" t="s">
        <v>14</v>
      </c>
      <c r="B18" s="23">
        <v>5585</v>
      </c>
      <c r="C18" s="23">
        <v>9715</v>
      </c>
      <c r="D18" s="71"/>
      <c r="E18" s="23">
        <v>2380</v>
      </c>
      <c r="F18" s="23">
        <v>-257</v>
      </c>
      <c r="G18" s="23">
        <v>4000</v>
      </c>
      <c r="H18" s="23">
        <v>-538</v>
      </c>
      <c r="I18" s="23">
        <v>2364</v>
      </c>
      <c r="J18" s="23">
        <v>2869</v>
      </c>
      <c r="K18" s="23">
        <v>2501</v>
      </c>
      <c r="L18" s="23">
        <v>1981</v>
      </c>
      <c r="M18" s="23">
        <v>2671</v>
      </c>
      <c r="N18" s="23">
        <v>2990</v>
      </c>
      <c r="O18" s="57">
        <f>+M18+N18-[1]segmenty!E59</f>
        <v>0</v>
      </c>
      <c r="P18" s="57">
        <f>+I18+J18-[1]segmenty!E92</f>
        <v>0</v>
      </c>
    </row>
    <row r="19" spans="1:16" s="72" customFormat="1" ht="15.9" customHeight="1" thickBot="1" x14ac:dyDescent="0.35">
      <c r="A19" s="73" t="s">
        <v>15</v>
      </c>
      <c r="B19" s="52" t="s">
        <v>19</v>
      </c>
      <c r="C19" s="52" t="s">
        <v>19</v>
      </c>
      <c r="D19" s="71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7">
        <f>+M19+N19-[1]segmenty!E60</f>
        <v>0</v>
      </c>
      <c r="P19" s="57"/>
    </row>
    <row r="20" spans="1:16" s="72" customFormat="1" ht="15.9" customHeight="1" thickBot="1" x14ac:dyDescent="0.35">
      <c r="A20" s="70" t="s">
        <v>164</v>
      </c>
      <c r="B20" s="23" t="s">
        <v>19</v>
      </c>
      <c r="C20" s="23" t="s">
        <v>19</v>
      </c>
      <c r="D20" s="71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19</v>
      </c>
      <c r="N20" s="23" t="s">
        <v>19</v>
      </c>
      <c r="O20" s="57"/>
      <c r="P20" s="57"/>
    </row>
    <row r="21" spans="1:16" s="57" customFormat="1" ht="15.9" customHeight="1" x14ac:dyDescent="0.3">
      <c r="A21" s="21" t="s">
        <v>165</v>
      </c>
      <c r="B21" s="74" t="s">
        <v>19</v>
      </c>
      <c r="C21" s="74" t="s">
        <v>19</v>
      </c>
      <c r="D21" s="15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57">
        <f>+M21+N21-[1]segmenty!E62</f>
        <v>0</v>
      </c>
    </row>
    <row r="22" spans="1:16" s="69" customFormat="1" ht="15.9" customHeight="1" thickBot="1" x14ac:dyDescent="0.35">
      <c r="A22" s="75" t="s">
        <v>166</v>
      </c>
      <c r="B22" s="18" t="s">
        <v>19</v>
      </c>
      <c r="C22" s="18" t="s">
        <v>19</v>
      </c>
      <c r="D22" s="6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 t="s">
        <v>19</v>
      </c>
      <c r="N22" s="18" t="s">
        <v>19</v>
      </c>
      <c r="O22" s="57"/>
      <c r="P22" s="57"/>
    </row>
    <row r="23" spans="1:16" s="57" customFormat="1" ht="15.9" customHeight="1" x14ac:dyDescent="0.3">
      <c r="A23" s="21" t="s">
        <v>90</v>
      </c>
      <c r="B23" s="16">
        <v>5639</v>
      </c>
      <c r="C23" s="16">
        <v>6091</v>
      </c>
      <c r="D23" s="15"/>
      <c r="E23" s="16">
        <v>1397</v>
      </c>
      <c r="F23" s="16">
        <v>1387</v>
      </c>
      <c r="G23" s="16">
        <v>1389</v>
      </c>
      <c r="H23" s="16">
        <v>1466</v>
      </c>
      <c r="I23" s="16">
        <v>1725</v>
      </c>
      <c r="J23" s="16">
        <v>1355</v>
      </c>
      <c r="K23" s="16">
        <v>1506</v>
      </c>
      <c r="L23" s="16">
        <v>1505</v>
      </c>
      <c r="M23" s="16">
        <v>1506</v>
      </c>
      <c r="N23" s="16">
        <v>1463</v>
      </c>
      <c r="O23" s="57">
        <f>+M23+N23-[1]segmenty!E64</f>
        <v>0</v>
      </c>
      <c r="P23" s="57">
        <f>+I23+J23-[1]segmenty!E97</f>
        <v>0</v>
      </c>
    </row>
    <row r="24" spans="1:16" s="57" customFormat="1" ht="15.9" customHeight="1" x14ac:dyDescent="0.3">
      <c r="A24" s="21" t="s">
        <v>167</v>
      </c>
      <c r="B24" s="16">
        <v>11257</v>
      </c>
      <c r="C24" s="16">
        <v>16164</v>
      </c>
      <c r="D24" s="15"/>
      <c r="E24" s="16">
        <v>3780</v>
      </c>
      <c r="F24" s="16">
        <v>1144</v>
      </c>
      <c r="G24" s="16">
        <v>5399</v>
      </c>
      <c r="H24" s="16">
        <v>934</v>
      </c>
      <c r="I24" s="16">
        <v>4167</v>
      </c>
      <c r="J24" s="16">
        <v>4314</v>
      </c>
      <c r="K24" s="16">
        <v>4116</v>
      </c>
      <c r="L24" s="16">
        <v>3567</v>
      </c>
      <c r="M24" s="16">
        <v>4275</v>
      </c>
      <c r="N24" s="16">
        <v>4558</v>
      </c>
      <c r="O24" s="57">
        <f>+M24+N24-[1]segmenty!E65</f>
        <v>0</v>
      </c>
      <c r="P24" s="57">
        <f>+I24+J24-[1]segmenty!E98</f>
        <v>0</v>
      </c>
    </row>
    <row r="25" spans="1:16" s="69" customFormat="1" ht="15.9" customHeight="1" thickBot="1" x14ac:dyDescent="0.35">
      <c r="A25" s="76" t="s">
        <v>168</v>
      </c>
      <c r="B25" s="26">
        <v>13590</v>
      </c>
      <c r="C25" s="26">
        <v>13349</v>
      </c>
      <c r="D25" s="68"/>
      <c r="E25" s="26">
        <v>3766</v>
      </c>
      <c r="F25" s="26">
        <v>3524</v>
      </c>
      <c r="G25" s="26">
        <v>5359</v>
      </c>
      <c r="H25" s="26">
        <v>941</v>
      </c>
      <c r="I25" s="26">
        <v>4062</v>
      </c>
      <c r="J25" s="26">
        <v>4083</v>
      </c>
      <c r="K25" s="26">
        <v>3373</v>
      </c>
      <c r="L25" s="26">
        <v>1831</v>
      </c>
      <c r="M25" s="26">
        <v>4065</v>
      </c>
      <c r="N25" s="26">
        <v>2801</v>
      </c>
      <c r="O25" s="57">
        <f>+M25+N25-[1]segmenty!E66</f>
        <v>0</v>
      </c>
      <c r="P25" s="57">
        <f>+I25+J25-[1]segmenty!E99</f>
        <v>0</v>
      </c>
    </row>
    <row r="26" spans="1:16" x14ac:dyDescent="0.3">
      <c r="P26" s="57"/>
    </row>
    <row r="27" spans="1:16" x14ac:dyDescent="0.3">
      <c r="P27" s="57"/>
    </row>
    <row r="28" spans="1:16" s="59" customFormat="1" ht="10.199999999999999" x14ac:dyDescent="0.2">
      <c r="A28" s="59" t="s">
        <v>184</v>
      </c>
    </row>
    <row r="29" spans="1:16" s="59" customFormat="1" ht="10.199999999999999" x14ac:dyDescent="0.2">
      <c r="A29" s="59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Siedlaczek Joanna</dc:creator>
  <cp:lastModifiedBy>Siedlaczek Joanna</cp:lastModifiedBy>
  <dcterms:created xsi:type="dcterms:W3CDTF">2016-03-15T20:20:33Z</dcterms:created>
  <dcterms:modified xsi:type="dcterms:W3CDTF">2016-09-06T20:10:34Z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